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D:\Budget2024\"/>
    </mc:Choice>
  </mc:AlternateContent>
  <xr:revisionPtr revIDLastSave="0" documentId="13_ncr:1_{146F73C9-32BB-46D0-BC96-1877A75B619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hecklist" sheetId="1" r:id="rId1"/>
    <sheet name="SOB - sample" sheetId="2" r:id="rId2"/>
  </sheets>
  <definedNames>
    <definedName name="_xlnm.Print_Area" localSheetId="0">checklist!$A$1:$D$28</definedName>
    <definedName name="_xlnm.Print_Area" localSheetId="1">'SOB - sample'!$A$1:$H$113</definedName>
    <definedName name="_xlnm.Print_Titles" localSheetId="1">'SOB - sample'!$13:$15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85" i="2" l="1"/>
  <c r="T85" i="2"/>
  <c r="S85" i="2"/>
  <c r="R85" i="2"/>
  <c r="Q85" i="2"/>
  <c r="P85" i="2"/>
  <c r="O85" i="2"/>
  <c r="N85" i="2"/>
  <c r="M85" i="2"/>
  <c r="L85" i="2"/>
  <c r="K85" i="2"/>
  <c r="J85" i="2"/>
  <c r="V51" i="2"/>
  <c r="W21" i="2"/>
  <c r="W22" i="2"/>
  <c r="W26" i="2"/>
  <c r="W27" i="2"/>
  <c r="W28" i="2"/>
  <c r="W32" i="2"/>
  <c r="W33" i="2"/>
  <c r="W35" i="2"/>
  <c r="W36" i="2"/>
  <c r="W38" i="2"/>
  <c r="W39" i="2"/>
  <c r="W40" i="2"/>
  <c r="W41" i="2"/>
  <c r="W42" i="2"/>
  <c r="W43" i="2"/>
  <c r="W44" i="2"/>
  <c r="W45" i="2"/>
  <c r="W46" i="2"/>
  <c r="W47" i="2"/>
  <c r="W49" i="2"/>
  <c r="W50" i="2"/>
  <c r="W51" i="2"/>
  <c r="W53" i="2"/>
  <c r="W54" i="2"/>
  <c r="W57" i="2"/>
  <c r="W68" i="2"/>
  <c r="W81" i="2"/>
  <c r="W20" i="2"/>
  <c r="Q36" i="2"/>
  <c r="V36" i="2" s="1"/>
  <c r="Q35" i="2"/>
  <c r="V84" i="2"/>
  <c r="W84" i="2" s="1"/>
  <c r="V83" i="2"/>
  <c r="W83" i="2" s="1"/>
  <c r="V82" i="2"/>
  <c r="W82" i="2" s="1"/>
  <c r="V81" i="2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V56" i="2"/>
  <c r="W56" i="2" s="1"/>
  <c r="V55" i="2"/>
  <c r="W55" i="2" s="1"/>
  <c r="V54" i="2"/>
  <c r="V53" i="2"/>
  <c r="V52" i="2"/>
  <c r="W52" i="2" s="1"/>
  <c r="V50" i="2"/>
  <c r="V49" i="2"/>
  <c r="V48" i="2"/>
  <c r="W48" i="2" s="1"/>
  <c r="V46" i="2"/>
  <c r="V45" i="2"/>
  <c r="V44" i="2"/>
  <c r="V43" i="2"/>
  <c r="V42" i="2"/>
  <c r="V41" i="2"/>
  <c r="V40" i="2"/>
  <c r="V39" i="2"/>
  <c r="V38" i="2"/>
  <c r="V37" i="2"/>
  <c r="W37" i="2" s="1"/>
  <c r="V35" i="2"/>
  <c r="V34" i="2"/>
  <c r="W34" i="2" s="1"/>
  <c r="V33" i="2"/>
  <c r="V32" i="2"/>
  <c r="V31" i="2"/>
  <c r="W31" i="2" s="1"/>
  <c r="V30" i="2"/>
  <c r="W30" i="2" s="1"/>
  <c r="V29" i="2"/>
  <c r="W29" i="2" s="1"/>
  <c r="V28" i="2"/>
  <c r="V27" i="2"/>
  <c r="V26" i="2"/>
  <c r="V25" i="2"/>
  <c r="W25" i="2" s="1"/>
  <c r="V24" i="2"/>
  <c r="W24" i="2" s="1"/>
  <c r="V23" i="2"/>
  <c r="W23" i="2" s="1"/>
  <c r="V22" i="2"/>
  <c r="V21" i="2"/>
  <c r="V20" i="2"/>
  <c r="V17" i="2"/>
  <c r="H90" i="2"/>
  <c r="H89" i="2"/>
  <c r="H88" i="2"/>
  <c r="G51" i="2"/>
  <c r="V85" i="2" l="1"/>
  <c r="AK17" i="2"/>
  <c r="Z85" i="2"/>
  <c r="AA85" i="2"/>
  <c r="AB85" i="2"/>
  <c r="AC85" i="2"/>
  <c r="AD85" i="2"/>
  <c r="AE85" i="2"/>
  <c r="AF85" i="2"/>
  <c r="AG85" i="2"/>
  <c r="AH85" i="2"/>
  <c r="AI85" i="2"/>
  <c r="AJ85" i="2"/>
  <c r="Y85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32" i="2"/>
  <c r="AK33" i="2"/>
  <c r="AK34" i="2"/>
  <c r="AK35" i="2"/>
  <c r="AK36" i="2"/>
  <c r="AK37" i="2"/>
  <c r="AK38" i="2"/>
  <c r="AK39" i="2"/>
  <c r="AK40" i="2"/>
  <c r="AK41" i="2"/>
  <c r="AK42" i="2"/>
  <c r="AK43" i="2"/>
  <c r="AK44" i="2"/>
  <c r="AK45" i="2"/>
  <c r="AK46" i="2"/>
  <c r="AK49" i="2"/>
  <c r="AK48" i="2"/>
  <c r="AK50" i="2"/>
  <c r="AK52" i="2"/>
  <c r="AK53" i="2"/>
  <c r="AK54" i="2"/>
  <c r="AK55" i="2"/>
  <c r="AK56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AK69" i="2"/>
  <c r="AK70" i="2"/>
  <c r="AK71" i="2"/>
  <c r="AK72" i="2"/>
  <c r="AK73" i="2"/>
  <c r="AK74" i="2"/>
  <c r="AK75" i="2"/>
  <c r="AK76" i="2"/>
  <c r="AK77" i="2"/>
  <c r="AK78" i="2"/>
  <c r="AK79" i="2"/>
  <c r="AK80" i="2"/>
  <c r="AK81" i="2"/>
  <c r="AK82" i="2"/>
  <c r="AK83" i="2"/>
  <c r="AK84" i="2"/>
  <c r="G67" i="2"/>
  <c r="G69" i="2"/>
  <c r="G70" i="2"/>
  <c r="G71" i="2"/>
  <c r="G72" i="2"/>
  <c r="G73" i="2"/>
  <c r="G74" i="2"/>
  <c r="G75" i="2"/>
  <c r="G76" i="2"/>
  <c r="G77" i="2"/>
  <c r="G78" i="2"/>
  <c r="G79" i="2"/>
  <c r="G60" i="2"/>
  <c r="G61" i="2"/>
  <c r="G48" i="2"/>
  <c r="G31" i="2"/>
  <c r="G32" i="2"/>
  <c r="G33" i="2"/>
  <c r="G27" i="2"/>
  <c r="G24" i="2"/>
  <c r="G25" i="2"/>
  <c r="G26" i="2"/>
  <c r="G29" i="2"/>
  <c r="G30" i="2"/>
  <c r="G34" i="2"/>
  <c r="G35" i="2"/>
  <c r="G36" i="2"/>
  <c r="G37" i="2"/>
  <c r="G39" i="2"/>
  <c r="G40" i="2"/>
  <c r="G42" i="2"/>
  <c r="G44" i="2"/>
  <c r="G45" i="2"/>
  <c r="G46" i="2"/>
  <c r="G50" i="2"/>
  <c r="G52" i="2"/>
  <c r="G55" i="2"/>
  <c r="G56" i="2"/>
  <c r="G58" i="2"/>
  <c r="G59" i="2"/>
  <c r="G62" i="2"/>
  <c r="G63" i="2"/>
  <c r="G64" i="2"/>
  <c r="G65" i="2"/>
  <c r="G66" i="2"/>
  <c r="G80" i="2"/>
  <c r="G82" i="2"/>
  <c r="G83" i="2"/>
  <c r="G84" i="2"/>
  <c r="G21" i="2"/>
  <c r="G20" i="2"/>
  <c r="G23" i="2"/>
  <c r="AK85" i="2" l="1"/>
  <c r="H85" i="2" l="1"/>
  <c r="W85" i="2" s="1"/>
  <c r="H86" i="2" l="1"/>
  <c r="G8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ACCTG-DESTURA</author>
    <author>PC9</author>
  </authors>
  <commentList>
    <comment ref="J17" authorId="0" shapeId="0" xr:uid="{710EE50D-A252-4A60-9FF1-AEC98BDFBB46}">
      <text>
        <r>
          <rPr>
            <b/>
            <sz val="9"/>
            <color indexed="81"/>
            <rFont val="Tahoma"/>
            <family val="2"/>
          </rPr>
          <t>ACCTG-DESTURA:</t>
        </r>
        <r>
          <rPr>
            <sz val="9"/>
            <color indexed="81"/>
            <rFont val="Tahoma"/>
            <family val="2"/>
          </rPr>
          <t xml:space="preserve">
Indicate here the monthly allocation</t>
        </r>
      </text>
    </comment>
    <comment ref="K17" authorId="0" shapeId="0" xr:uid="{E82FA7D7-8E5C-4A97-B902-AA26DC928E6E}">
      <text>
        <r>
          <rPr>
            <b/>
            <sz val="9"/>
            <color indexed="81"/>
            <rFont val="Tahoma"/>
            <family val="2"/>
          </rPr>
          <t>ACCTG-DESTURA:</t>
        </r>
        <r>
          <rPr>
            <sz val="9"/>
            <color indexed="81"/>
            <rFont val="Tahoma"/>
            <family val="2"/>
          </rPr>
          <t xml:space="preserve">
Indicate here the monthly allocation</t>
        </r>
      </text>
    </comment>
    <comment ref="L17" authorId="0" shapeId="0" xr:uid="{83C45511-4F67-4844-87EF-1C3B8B17FF4B}">
      <text>
        <r>
          <rPr>
            <b/>
            <sz val="9"/>
            <color indexed="81"/>
            <rFont val="Tahoma"/>
            <family val="2"/>
          </rPr>
          <t>ACCTG-DESTURA:</t>
        </r>
        <r>
          <rPr>
            <sz val="9"/>
            <color indexed="81"/>
            <rFont val="Tahoma"/>
            <family val="2"/>
          </rPr>
          <t xml:space="preserve">
Indicate here the monthly allocation</t>
        </r>
      </text>
    </comment>
    <comment ref="M17" authorId="0" shapeId="0" xr:uid="{A2A6370A-9EA5-4F28-A880-657C8B3309D7}">
      <text>
        <r>
          <rPr>
            <b/>
            <sz val="9"/>
            <color indexed="81"/>
            <rFont val="Tahoma"/>
            <family val="2"/>
          </rPr>
          <t>ACCTG-DESTURA:</t>
        </r>
        <r>
          <rPr>
            <sz val="9"/>
            <color indexed="81"/>
            <rFont val="Tahoma"/>
            <family val="2"/>
          </rPr>
          <t xml:space="preserve">
Indicate here the monthly allocation</t>
        </r>
      </text>
    </comment>
    <comment ref="N17" authorId="0" shapeId="0" xr:uid="{21A009C8-4ADD-4C3B-AFFE-DF34B469B4DB}">
      <text>
        <r>
          <rPr>
            <b/>
            <sz val="9"/>
            <color indexed="81"/>
            <rFont val="Tahoma"/>
            <family val="2"/>
          </rPr>
          <t>ACCTG-DESTURA:</t>
        </r>
        <r>
          <rPr>
            <sz val="9"/>
            <color indexed="81"/>
            <rFont val="Tahoma"/>
            <family val="2"/>
          </rPr>
          <t xml:space="preserve">
Indicate here the monthly allocation</t>
        </r>
      </text>
    </comment>
    <comment ref="O17" authorId="0" shapeId="0" xr:uid="{3F671715-DFFF-4BF0-BC18-6CB4011B2156}">
      <text>
        <r>
          <rPr>
            <b/>
            <sz val="9"/>
            <color indexed="81"/>
            <rFont val="Tahoma"/>
            <family val="2"/>
          </rPr>
          <t>ACCTG-DESTURA:</t>
        </r>
        <r>
          <rPr>
            <sz val="9"/>
            <color indexed="81"/>
            <rFont val="Tahoma"/>
            <family val="2"/>
          </rPr>
          <t xml:space="preserve">
Indicate here the monthly allocation</t>
        </r>
      </text>
    </comment>
    <comment ref="P17" authorId="0" shapeId="0" xr:uid="{76660AEF-529B-4EAC-95C5-1E35D98EB18F}">
      <text>
        <r>
          <rPr>
            <b/>
            <sz val="9"/>
            <color indexed="81"/>
            <rFont val="Tahoma"/>
            <family val="2"/>
          </rPr>
          <t>ACCTG-DESTURA:</t>
        </r>
        <r>
          <rPr>
            <sz val="9"/>
            <color indexed="81"/>
            <rFont val="Tahoma"/>
            <family val="2"/>
          </rPr>
          <t xml:space="preserve">
Indicate here the monthly allocation</t>
        </r>
      </text>
    </comment>
    <comment ref="Q17" authorId="0" shapeId="0" xr:uid="{C79F7385-ADE2-4981-AC71-86EDC4A8E46F}">
      <text>
        <r>
          <rPr>
            <b/>
            <sz val="9"/>
            <color indexed="81"/>
            <rFont val="Tahoma"/>
            <family val="2"/>
          </rPr>
          <t>ACCTG-DESTURA:</t>
        </r>
        <r>
          <rPr>
            <sz val="9"/>
            <color indexed="81"/>
            <rFont val="Tahoma"/>
            <family val="2"/>
          </rPr>
          <t xml:space="preserve">
Indicate here the monthly allocation</t>
        </r>
      </text>
    </comment>
    <comment ref="R17" authorId="0" shapeId="0" xr:uid="{DF81EFB7-D227-497F-9D1D-F057671FA068}">
      <text>
        <r>
          <rPr>
            <b/>
            <sz val="9"/>
            <color indexed="81"/>
            <rFont val="Tahoma"/>
            <family val="2"/>
          </rPr>
          <t>ACCTG-DESTURA:</t>
        </r>
        <r>
          <rPr>
            <sz val="9"/>
            <color indexed="81"/>
            <rFont val="Tahoma"/>
            <family val="2"/>
          </rPr>
          <t xml:space="preserve">
Indicate here the monthly allocation</t>
        </r>
      </text>
    </comment>
    <comment ref="S17" authorId="0" shapeId="0" xr:uid="{A1CEDA39-FED6-4903-B308-7A36B21F7689}">
      <text>
        <r>
          <rPr>
            <b/>
            <sz val="9"/>
            <color indexed="81"/>
            <rFont val="Tahoma"/>
            <family val="2"/>
          </rPr>
          <t>ACCTG-DESTURA:</t>
        </r>
        <r>
          <rPr>
            <sz val="9"/>
            <color indexed="81"/>
            <rFont val="Tahoma"/>
            <family val="2"/>
          </rPr>
          <t xml:space="preserve">
Indicate here the monthly allocation</t>
        </r>
      </text>
    </comment>
    <comment ref="T17" authorId="0" shapeId="0" xr:uid="{4CA0B46C-52F0-4F15-948A-A28BE153B095}">
      <text>
        <r>
          <rPr>
            <b/>
            <sz val="9"/>
            <color indexed="81"/>
            <rFont val="Tahoma"/>
            <family val="2"/>
          </rPr>
          <t>ACCTG-DESTURA:</t>
        </r>
        <r>
          <rPr>
            <sz val="9"/>
            <color indexed="81"/>
            <rFont val="Tahoma"/>
            <family val="2"/>
          </rPr>
          <t xml:space="preserve">
Indicate here the monthly allocation</t>
        </r>
      </text>
    </comment>
    <comment ref="U17" authorId="0" shapeId="0" xr:uid="{A4946C83-F0AC-4A05-B95A-24D89C5B59EB}">
      <text>
        <r>
          <rPr>
            <b/>
            <sz val="9"/>
            <color indexed="81"/>
            <rFont val="Tahoma"/>
            <family val="2"/>
          </rPr>
          <t>ACCTG-DESTURA:</t>
        </r>
        <r>
          <rPr>
            <sz val="9"/>
            <color indexed="81"/>
            <rFont val="Tahoma"/>
            <family val="2"/>
          </rPr>
          <t xml:space="preserve">
Indicate here the monthly allocation</t>
        </r>
      </text>
    </comment>
    <comment ref="Y17" authorId="0" shapeId="0" xr:uid="{910787F6-182A-41A3-B93D-3C7212045845}">
      <text>
        <r>
          <rPr>
            <b/>
            <sz val="9"/>
            <color indexed="81"/>
            <rFont val="Tahoma"/>
            <family val="2"/>
          </rPr>
          <t>ACCTG-DESTURA:</t>
        </r>
        <r>
          <rPr>
            <sz val="9"/>
            <color indexed="81"/>
            <rFont val="Tahoma"/>
            <family val="2"/>
          </rPr>
          <t xml:space="preserve">
Indicate here the monthly allocation</t>
        </r>
      </text>
    </comment>
    <comment ref="Z17" authorId="0" shapeId="0" xr:uid="{653C3D62-E2E5-4446-B471-E34D48965415}">
      <text>
        <r>
          <rPr>
            <b/>
            <sz val="9"/>
            <color indexed="81"/>
            <rFont val="Tahoma"/>
            <family val="2"/>
          </rPr>
          <t>ACCTG-DESTURA:</t>
        </r>
        <r>
          <rPr>
            <sz val="9"/>
            <color indexed="81"/>
            <rFont val="Tahoma"/>
            <family val="2"/>
          </rPr>
          <t xml:space="preserve">
Indicate here the monthly allocation</t>
        </r>
      </text>
    </comment>
    <comment ref="AA17" authorId="0" shapeId="0" xr:uid="{007DCBD7-146C-42D5-8980-FDD5D870BEA7}">
      <text>
        <r>
          <rPr>
            <b/>
            <sz val="9"/>
            <color indexed="81"/>
            <rFont val="Tahoma"/>
            <family val="2"/>
          </rPr>
          <t>ACCTG-DESTURA:</t>
        </r>
        <r>
          <rPr>
            <sz val="9"/>
            <color indexed="81"/>
            <rFont val="Tahoma"/>
            <family val="2"/>
          </rPr>
          <t xml:space="preserve">
Indicate here the monthly allocation</t>
        </r>
      </text>
    </comment>
    <comment ref="AB17" authorId="0" shapeId="0" xr:uid="{734E8DC0-2100-494B-8F87-D566F9F5FEB4}">
      <text>
        <r>
          <rPr>
            <b/>
            <sz val="9"/>
            <color indexed="81"/>
            <rFont val="Tahoma"/>
            <family val="2"/>
          </rPr>
          <t>ACCTG-DESTURA:</t>
        </r>
        <r>
          <rPr>
            <sz val="9"/>
            <color indexed="81"/>
            <rFont val="Tahoma"/>
            <family val="2"/>
          </rPr>
          <t xml:space="preserve">
Indicate here the monthly allocation</t>
        </r>
      </text>
    </comment>
    <comment ref="AC17" authorId="0" shapeId="0" xr:uid="{FC981A45-B1A2-4127-A812-D099F22DAC22}">
      <text>
        <r>
          <rPr>
            <b/>
            <sz val="9"/>
            <color indexed="81"/>
            <rFont val="Tahoma"/>
            <family val="2"/>
          </rPr>
          <t>ACCTG-DESTURA:</t>
        </r>
        <r>
          <rPr>
            <sz val="9"/>
            <color indexed="81"/>
            <rFont val="Tahoma"/>
            <family val="2"/>
          </rPr>
          <t xml:space="preserve">
Indicate here the monthly allocation</t>
        </r>
      </text>
    </comment>
    <comment ref="AD17" authorId="0" shapeId="0" xr:uid="{056ADAE9-B943-4DC6-BA99-DE44EE300C6F}">
      <text>
        <r>
          <rPr>
            <b/>
            <sz val="9"/>
            <color indexed="81"/>
            <rFont val="Tahoma"/>
            <family val="2"/>
          </rPr>
          <t>ACCTG-DESTURA:</t>
        </r>
        <r>
          <rPr>
            <sz val="9"/>
            <color indexed="81"/>
            <rFont val="Tahoma"/>
            <family val="2"/>
          </rPr>
          <t xml:space="preserve">
Indicate here the monthly allocation</t>
        </r>
      </text>
    </comment>
    <comment ref="AE17" authorId="0" shapeId="0" xr:uid="{97CB7FDA-7921-4C55-945A-7712A86EA88A}">
      <text>
        <r>
          <rPr>
            <b/>
            <sz val="9"/>
            <color indexed="81"/>
            <rFont val="Tahoma"/>
            <family val="2"/>
          </rPr>
          <t>ACCTG-DESTURA:</t>
        </r>
        <r>
          <rPr>
            <sz val="9"/>
            <color indexed="81"/>
            <rFont val="Tahoma"/>
            <family val="2"/>
          </rPr>
          <t xml:space="preserve">
Indicate here the monthly allocation</t>
        </r>
      </text>
    </comment>
    <comment ref="AF17" authorId="0" shapeId="0" xr:uid="{C7D8C0C9-B2D5-480F-AEDC-4071ADA42C2A}">
      <text>
        <r>
          <rPr>
            <b/>
            <sz val="9"/>
            <color indexed="81"/>
            <rFont val="Tahoma"/>
            <family val="2"/>
          </rPr>
          <t>ACCTG-DESTURA:</t>
        </r>
        <r>
          <rPr>
            <sz val="9"/>
            <color indexed="81"/>
            <rFont val="Tahoma"/>
            <family val="2"/>
          </rPr>
          <t xml:space="preserve">
Indicate here the monthly allocation</t>
        </r>
      </text>
    </comment>
    <comment ref="AG17" authorId="0" shapeId="0" xr:uid="{A6C39BCA-A34E-4337-9A37-AD2A57DB191E}">
      <text>
        <r>
          <rPr>
            <b/>
            <sz val="9"/>
            <color indexed="81"/>
            <rFont val="Tahoma"/>
            <family val="2"/>
          </rPr>
          <t>ACCTG-DESTURA:</t>
        </r>
        <r>
          <rPr>
            <sz val="9"/>
            <color indexed="81"/>
            <rFont val="Tahoma"/>
            <family val="2"/>
          </rPr>
          <t xml:space="preserve">
Indicate here the monthly allocation</t>
        </r>
      </text>
    </comment>
    <comment ref="AH17" authorId="0" shapeId="0" xr:uid="{735D96FF-6157-4ED3-B09A-AE71D417C02E}">
      <text>
        <r>
          <rPr>
            <b/>
            <sz val="9"/>
            <color indexed="81"/>
            <rFont val="Tahoma"/>
            <family val="2"/>
          </rPr>
          <t>ACCTG-DESTURA:</t>
        </r>
        <r>
          <rPr>
            <sz val="9"/>
            <color indexed="81"/>
            <rFont val="Tahoma"/>
            <family val="2"/>
          </rPr>
          <t xml:space="preserve">
Indicate here the monthly allocation</t>
        </r>
      </text>
    </comment>
    <comment ref="AI17" authorId="0" shapeId="0" xr:uid="{C1269480-4916-45DC-858F-CC9DDCA8DE19}">
      <text>
        <r>
          <rPr>
            <b/>
            <sz val="9"/>
            <color indexed="81"/>
            <rFont val="Tahoma"/>
            <family val="2"/>
          </rPr>
          <t>ACCTG-DESTURA:</t>
        </r>
        <r>
          <rPr>
            <sz val="9"/>
            <color indexed="81"/>
            <rFont val="Tahoma"/>
            <family val="2"/>
          </rPr>
          <t xml:space="preserve">
Indicate here the monthly allocation</t>
        </r>
      </text>
    </comment>
    <comment ref="AJ17" authorId="0" shapeId="0" xr:uid="{E9C6DF54-2A0F-44DB-9AD9-E3ABB4E2FA16}">
      <text>
        <r>
          <rPr>
            <b/>
            <sz val="9"/>
            <color indexed="81"/>
            <rFont val="Tahoma"/>
            <family val="2"/>
          </rPr>
          <t>ACCTG-DESTURA:</t>
        </r>
        <r>
          <rPr>
            <sz val="9"/>
            <color indexed="81"/>
            <rFont val="Tahoma"/>
            <family val="2"/>
          </rPr>
          <t xml:space="preserve">
Indicate here the monthly allocation</t>
        </r>
      </text>
    </comment>
    <comment ref="H21" authorId="1" shapeId="0" xr:uid="{64742B4C-678F-436E-98A5-0F62496C7D36}">
      <text>
        <r>
          <rPr>
            <b/>
            <sz val="9"/>
            <color indexed="81"/>
            <rFont val="Tahoma"/>
            <family val="2"/>
          </rPr>
          <t>PC9:</t>
        </r>
        <r>
          <rPr>
            <sz val="9"/>
            <color indexed="81"/>
            <rFont val="Tahoma"/>
            <family val="2"/>
          </rPr>
          <t xml:space="preserve">
Registration fees of Seminars, Expenses during INSET, Team Building, Performance Assessments</t>
        </r>
      </text>
    </comment>
    <comment ref="H5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ACCTG-DESTURA:</t>
        </r>
        <r>
          <rPr>
            <sz val="9"/>
            <color indexed="81"/>
            <rFont val="Tahoma"/>
            <family val="2"/>
          </rPr>
          <t xml:space="preserve">
Schools with blue guards that underwent bidding process will include this under procurable items</t>
        </r>
      </text>
    </comment>
    <comment ref="H51" authorId="1" shapeId="0" xr:uid="{6963A161-5E07-4D9B-8E58-229071A0F2A4}">
      <text>
        <r>
          <rPr>
            <b/>
            <sz val="9"/>
            <color indexed="81"/>
            <rFont val="Tahoma"/>
            <family val="2"/>
          </rPr>
          <t>Agency janitors that needs procurement (under contract of service)</t>
        </r>
      </text>
    </comment>
    <comment ref="H52" authorId="1" shapeId="0" xr:uid="{30AC9167-5657-4522-9F4B-98413547E26E}">
      <text>
        <r>
          <rPr>
            <b/>
            <sz val="9"/>
            <color indexed="81"/>
            <rFont val="Tahoma"/>
            <family val="2"/>
          </rPr>
          <t xml:space="preserve">laborers, janitors, utility workers under Job Order </t>
        </r>
      </text>
    </comment>
    <comment ref="H55" authorId="1" shapeId="0" xr:uid="{7B15FF93-D583-4AF2-8D7C-68A22228FE02}">
      <text>
        <r>
          <rPr>
            <b/>
            <sz val="9"/>
            <color indexed="81"/>
            <rFont val="Tahoma"/>
            <family val="2"/>
          </rPr>
          <t>With Program of Work</t>
        </r>
      </text>
    </comment>
    <comment ref="H56" authorId="1" shapeId="0" xr:uid="{F7C7D60B-CF25-48DB-8284-9F75290DA2DB}">
      <text>
        <r>
          <rPr>
            <b/>
            <sz val="9"/>
            <color indexed="81"/>
            <rFont val="Tahoma"/>
            <family val="2"/>
          </rPr>
          <t>With Program of Work</t>
        </r>
      </text>
    </comment>
    <comment ref="H84" authorId="1" shapeId="0" xr:uid="{5B81F413-B9AB-4577-A31E-2CFF669A4390}">
      <text>
        <r>
          <rPr>
            <b/>
            <sz val="9"/>
            <color indexed="81"/>
            <rFont val="Tahoma"/>
            <family val="2"/>
          </rPr>
          <t xml:space="preserve">Include Gratuity Pay of Job Order and COS personnel </t>
        </r>
      </text>
    </comment>
    <comment ref="H8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Total Procurable Expenses should tally with total items included in the APP. This includes the CSE items
</t>
        </r>
      </text>
    </comment>
  </commentList>
</comments>
</file>

<file path=xl/sharedStrings.xml><?xml version="1.0" encoding="utf-8"?>
<sst xmlns="http://schemas.openxmlformats.org/spreadsheetml/2006/main" count="140" uniqueCount="101">
  <si>
    <t>Source of Fund : MOOE only</t>
  </si>
  <si>
    <t>Are expenditures classified as to procurable or non-procurable?</t>
  </si>
  <si>
    <t>Is SOB signed by the School Planning Team?</t>
  </si>
  <si>
    <t>Reviewed by:</t>
  </si>
  <si>
    <t>Approved:</t>
  </si>
  <si>
    <t>Republic of the Philippines</t>
  </si>
  <si>
    <t>Department of Education</t>
  </si>
  <si>
    <t>Region VII - Central Visayas</t>
  </si>
  <si>
    <t>(name of school)</t>
  </si>
  <si>
    <t>(address)</t>
  </si>
  <si>
    <t>GAA - MOOE</t>
  </si>
  <si>
    <t>PERCENTAGE</t>
  </si>
  <si>
    <t>AMOUNT</t>
  </si>
  <si>
    <t>I. SOURCE OF FUND</t>
  </si>
  <si>
    <t>II. LESS: EXPENDITURES</t>
  </si>
  <si>
    <t>Traveling Expenses</t>
  </si>
  <si>
    <t>Training Expenses</t>
  </si>
  <si>
    <t>Office Supplies Expenses</t>
  </si>
  <si>
    <t>Medical, Dental and Laboratory Supplies Expenses</t>
  </si>
  <si>
    <t>Drugs and Medicines Expenses</t>
  </si>
  <si>
    <t>Semi-Expendable Expenses:</t>
  </si>
  <si>
    <t>Machinery</t>
  </si>
  <si>
    <t>Office Equipment</t>
  </si>
  <si>
    <t>ICT Equipment</t>
  </si>
  <si>
    <t>DRRM Equipment</t>
  </si>
  <si>
    <t>Printing Equipment</t>
  </si>
  <si>
    <t>Sports Equipment</t>
  </si>
  <si>
    <t>Technical &amp; Scientific Equipment</t>
  </si>
  <si>
    <t>Other Machinery &amp; Equipment</t>
  </si>
  <si>
    <t>Other Supplies and Materials Expense</t>
  </si>
  <si>
    <t>Water Expenses</t>
  </si>
  <si>
    <t>Electricity Expenses</t>
  </si>
  <si>
    <t>Postage and Courier Services</t>
  </si>
  <si>
    <t>Mobile</t>
  </si>
  <si>
    <t>Landline</t>
  </si>
  <si>
    <t>Communication Expenses:</t>
  </si>
  <si>
    <t>Internet Subscription Expenses</t>
  </si>
  <si>
    <t>Supplies and Materials Expenses</t>
  </si>
  <si>
    <t>Utility Expenses:</t>
  </si>
  <si>
    <t>Telephone Expenses:</t>
  </si>
  <si>
    <t>General Services</t>
  </si>
  <si>
    <t>Other General Services</t>
  </si>
  <si>
    <t>School Buildings</t>
  </si>
  <si>
    <t>Other Structures</t>
  </si>
  <si>
    <t>Fidelity Bond Premiums</t>
  </si>
  <si>
    <t>Other Maintenance and Operating Expenses</t>
  </si>
  <si>
    <t>Printing and Publication Expenses</t>
  </si>
  <si>
    <t>Transportation and Delivery Expenses</t>
  </si>
  <si>
    <t>III. BALANCE</t>
  </si>
  <si>
    <t>Prepared by:</t>
  </si>
  <si>
    <t>SCHOOL PLANNING TEAM</t>
  </si>
  <si>
    <t>Recommending Approval:</t>
  </si>
  <si>
    <t>Security Services *</t>
  </si>
  <si>
    <t>Furniture and Fixtures</t>
  </si>
  <si>
    <t>FOR MONITORING PURPOSES: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</si>
  <si>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</si>
  <si>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</si>
  <si>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</si>
  <si>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</si>
  <si>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</si>
  <si>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</si>
  <si>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</si>
  <si>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</si>
  <si>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</si>
  <si>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</si>
  <si>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</si>
  <si>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</si>
  <si>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</si>
  <si>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ACTUAL EXPENSES PER MONTHLY CASH DISBURSEMENT RECORD</t>
  </si>
  <si>
    <t>ICT Office Supplies</t>
  </si>
  <si>
    <t>Fuel, Oil and Lubricants Expense</t>
  </si>
  <si>
    <t>Communication Equipment</t>
  </si>
  <si>
    <t>Medical Equipment</t>
  </si>
  <si>
    <t>Legal Services</t>
  </si>
  <si>
    <t>Buildings and Other Structures</t>
  </si>
  <si>
    <t>Repairs and Maintenance</t>
  </si>
  <si>
    <t>Machinery and Equipment</t>
  </si>
  <si>
    <t>Professional Services</t>
  </si>
  <si>
    <t>UACS Code</t>
  </si>
  <si>
    <t>Administrative Assistant III</t>
  </si>
  <si>
    <t>Are all expenditures in accordance with the expenditures reflected in the different programs under the Annual Implementation Plan?</t>
  </si>
  <si>
    <t>PARAMETERS</t>
  </si>
  <si>
    <t>YES</t>
  </si>
  <si>
    <t>NO</t>
  </si>
  <si>
    <t>Does all procurable expenses tally with amounts and items in the APP?</t>
  </si>
  <si>
    <t>Are all porposed expenses eligible under MOOE?</t>
  </si>
  <si>
    <t>SCHOOL OPERATING BUDGET FOR FY 2024 CHECKLIST</t>
  </si>
  <si>
    <t>SCHOOLS DIVISION OF BOHOL</t>
  </si>
  <si>
    <t>Does total expenses tally with total source of fund?</t>
  </si>
  <si>
    <t>SCHOOL OPERATING BUDGET FOR FY 2024</t>
  </si>
  <si>
    <t>TOTAL EXPENSES</t>
  </si>
  <si>
    <t>School Principal</t>
  </si>
  <si>
    <t>Public Schools District Supervisor</t>
  </si>
  <si>
    <t>Does the procurable items for Common-Use Supplies tally with the APP-CSE's total amount?</t>
  </si>
  <si>
    <t>Total APP-CSE Amount</t>
  </si>
  <si>
    <t>Total of Procurable Expenses</t>
  </si>
  <si>
    <t>Total of Non-Procurable Expenses</t>
  </si>
  <si>
    <t>Janitorial Services</t>
  </si>
  <si>
    <t>MONTHLY SCHOOL MOOE PROGRAMMING</t>
  </si>
  <si>
    <t>Monthly Downloading</t>
  </si>
  <si>
    <t>CHECKER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</si>
</sst>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sz val="11"/>
      <color theme="1"/>
      <name val="Old English Text MT"/>
      <family val="4"/>
    </font>
    <font>
      <b/>
      <sz val="14"/>
      <color theme="1"/>
      <name val="Old English Text MT"/>
      <family val="4"/>
    </font>
    <font>
      <b/>
      <sz val="10"/>
      <color theme="1"/>
      <name val="Times New Roman"/>
      <family val="1"/>
    </font>
    <font>
      <b/>
      <sz val="10"/>
      <color theme="1"/>
      <name val="Arial Black"/>
      <family val="2"/>
    </font>
    <font>
      <b/>
      <sz val="12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Bookman Old Style"/>
      <family val="1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43" fontId="3" fillId="0" borderId="0" xfId="1" applyFont="1"/>
    <xf numFmtId="43" fontId="0" fillId="0" borderId="0" xfId="1" applyFont="1"/>
    <xf numFmtId="10" fontId="3" fillId="0" borderId="0" xfId="0" applyNumberFormat="1" applyFont="1"/>
    <xf numFmtId="10" fontId="0" fillId="0" borderId="0" xfId="0" applyNumberFormat="1"/>
    <xf numFmtId="0" fontId="7" fillId="0" borderId="0" xfId="0" applyFont="1"/>
    <xf numFmtId="0" fontId="6" fillId="0" borderId="0" xfId="0" applyFont="1"/>
    <xf numFmtId="0" fontId="5" fillId="0" borderId="0" xfId="0" applyFont="1"/>
    <xf numFmtId="0" fontId="4" fillId="0" borderId="0" xfId="0" applyFont="1"/>
    <xf numFmtId="0" fontId="10" fillId="0" borderId="0" xfId="0" applyFont="1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9" fillId="0" borderId="0" xfId="0" applyFont="1" applyProtection="1">
      <protection locked="0"/>
    </xf>
    <xf numFmtId="10" fontId="3" fillId="0" borderId="0" xfId="0" applyNumberFormat="1" applyFont="1" applyProtection="1">
      <protection locked="0"/>
    </xf>
    <xf numFmtId="0" fontId="13" fillId="6" borderId="0" xfId="1" applyNumberFormat="1" applyFont="1" applyFill="1" applyAlignment="1" applyProtection="1">
      <alignment horizontal="center"/>
      <protection locked="0"/>
    </xf>
    <xf numFmtId="43" fontId="13" fillId="5" borderId="0" xfId="1" applyFont="1" applyFill="1" applyProtection="1">
      <protection locked="0"/>
    </xf>
    <xf numFmtId="0" fontId="13" fillId="5" borderId="0" xfId="0" applyFont="1" applyFill="1" applyProtection="1">
      <protection locked="0"/>
    </xf>
    <xf numFmtId="43" fontId="13" fillId="5" borderId="0" xfId="1" applyFont="1" applyFill="1" applyAlignment="1" applyProtection="1">
      <protection locked="0"/>
    </xf>
    <xf numFmtId="0" fontId="14" fillId="6" borderId="0" xfId="1" applyNumberFormat="1" applyFont="1" applyFill="1" applyAlignment="1" applyProtection="1">
      <alignment horizontal="center"/>
      <protection locked="0"/>
    </xf>
    <xf numFmtId="43" fontId="14" fillId="5" borderId="0" xfId="1" applyFont="1" applyFill="1" applyAlignment="1" applyProtection="1">
      <protection locked="0"/>
    </xf>
    <xf numFmtId="10" fontId="0" fillId="0" borderId="0" xfId="0" applyNumberFormat="1" applyProtection="1">
      <protection locked="0"/>
    </xf>
    <xf numFmtId="10" fontId="1" fillId="0" borderId="0" xfId="0" applyNumberFormat="1" applyFont="1" applyAlignment="1" applyProtection="1">
      <alignment horizontal="center"/>
      <protection locked="0"/>
    </xf>
    <xf numFmtId="43" fontId="1" fillId="0" borderId="0" xfId="1" applyFont="1" applyAlignment="1" applyProtection="1">
      <alignment horizontal="center"/>
      <protection locked="0"/>
    </xf>
    <xf numFmtId="43" fontId="14" fillId="5" borderId="0" xfId="1" applyFont="1" applyFill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43" fontId="13" fillId="0" borderId="0" xfId="1" applyFont="1" applyFill="1" applyProtection="1">
      <protection locked="0"/>
    </xf>
    <xf numFmtId="0" fontId="13" fillId="0" borderId="0" xfId="0" applyFont="1" applyProtection="1">
      <protection locked="0"/>
    </xf>
    <xf numFmtId="43" fontId="1" fillId="0" borderId="0" xfId="1" applyFont="1" applyProtection="1">
      <protection locked="0"/>
    </xf>
    <xf numFmtId="43" fontId="14" fillId="5" borderId="3" xfId="1" applyFont="1" applyFill="1" applyBorder="1" applyProtection="1">
      <protection locked="0"/>
    </xf>
    <xf numFmtId="43" fontId="1" fillId="3" borderId="0" xfId="1" applyFont="1" applyFill="1" applyProtection="1">
      <protection locked="0"/>
    </xf>
    <xf numFmtId="43" fontId="1" fillId="4" borderId="0" xfId="1" applyFont="1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10" fontId="0" fillId="0" borderId="0" xfId="2" applyNumberFormat="1" applyFont="1" applyProtection="1"/>
    <xf numFmtId="10" fontId="0" fillId="0" borderId="0" xfId="2" applyNumberFormat="1" applyFont="1" applyFill="1" applyProtection="1"/>
    <xf numFmtId="10" fontId="1" fillId="0" borderId="0" xfId="2" applyNumberFormat="1" applyFont="1" applyProtection="1"/>
    <xf numFmtId="43" fontId="13" fillId="5" borderId="0" xfId="1" applyFont="1" applyFill="1" applyProtection="1"/>
    <xf numFmtId="43" fontId="13" fillId="0" borderId="0" xfId="1" applyFont="1" applyFill="1" applyProtection="1"/>
    <xf numFmtId="43" fontId="14" fillId="5" borderId="3" xfId="1" applyFont="1" applyFill="1" applyBorder="1" applyProtection="1"/>
    <xf numFmtId="10" fontId="0" fillId="0" borderId="0" xfId="0" applyNumberForma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17" fillId="0" borderId="1" xfId="0" applyFont="1" applyBorder="1"/>
    <xf numFmtId="0" fontId="18" fillId="0" borderId="1" xfId="0" applyFont="1" applyBorder="1" applyAlignment="1">
      <alignment horizontal="center"/>
    </xf>
    <xf numFmtId="0" fontId="17" fillId="0" borderId="0" xfId="0" applyFont="1"/>
    <xf numFmtId="0" fontId="1" fillId="0" borderId="2" xfId="0" applyFont="1" applyBorder="1" applyAlignment="1">
      <alignment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43" fontId="15" fillId="7" borderId="0" xfId="1" applyFont="1" applyFill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0" fontId="1" fillId="0" borderId="2" xfId="0" applyNumberFormat="1" applyFont="1" applyBorder="1" applyAlignment="1" applyProtection="1">
      <alignment horizontal="center"/>
      <protection locked="0"/>
    </xf>
    <xf numFmtId="10" fontId="0" fillId="0" borderId="0" xfId="0" applyNumberFormat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6" fillId="0" borderId="2" xfId="0" applyFont="1" applyBorder="1" applyAlignment="1" applyProtection="1">
      <alignment horizontal="center"/>
      <protection locked="0"/>
    </xf>
    <xf numFmtId="10" fontId="0" fillId="0" borderId="2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10" fontId="0" fillId="0" borderId="4" xfId="0" applyNumberFormat="1" applyBorder="1" applyAlignment="1" applyProtection="1">
      <alignment horizontal="center"/>
      <protection locked="0"/>
    </xf>
    <xf numFmtId="43" fontId="1" fillId="8" borderId="0" xfId="1" applyFont="1" applyFill="1" applyProtection="1">
      <protection locked="0"/>
    </xf>
    <xf numFmtId="43" fontId="15" fillId="6" borderId="0" xfId="1" applyFont="1" applyFill="1" applyAlignment="1" applyProtection="1">
      <protection locked="0"/>
    </xf>
    <xf numFmtId="0" fontId="3" fillId="6" borderId="0" xfId="0" applyFont="1" applyFill="1"/>
    <xf numFmtId="43" fontId="15" fillId="6" borderId="0" xfId="1" applyFont="1" applyFill="1" applyAlignment="1" applyProtection="1">
      <alignment horizontal="center"/>
      <protection locked="0"/>
    </xf>
    <xf numFmtId="43" fontId="14" fillId="2" borderId="0" xfId="1" applyFont="1" applyFill="1" applyAlignment="1" applyProtection="1">
      <alignment horizontal="center"/>
      <protection locked="0"/>
    </xf>
    <xf numFmtId="43" fontId="13" fillId="2" borderId="0" xfId="1" applyFont="1" applyFill="1" applyProtection="1">
      <protection locked="0"/>
    </xf>
    <xf numFmtId="43" fontId="13" fillId="2" borderId="0" xfId="1" applyFont="1" applyFill="1" applyProtection="1"/>
    <xf numFmtId="43" fontId="14" fillId="2" borderId="3" xfId="1" applyFont="1" applyFill="1" applyBorder="1" applyProtection="1">
      <protection locked="0"/>
    </xf>
    <xf numFmtId="43" fontId="19" fillId="0" borderId="0" xfId="1" applyFont="1" applyProtection="1">
      <protection locked="0"/>
    </xf>
    <xf numFmtId="43" fontId="1" fillId="0" borderId="0" xfId="1" applyFont="1" applyFill="1" applyProtection="1">
      <protection locked="0"/>
    </xf>
    <xf numFmtId="43" fontId="1" fillId="2" borderId="0" xfId="1" applyFont="1" applyFill="1" applyProtection="1">
      <protection locked="0"/>
    </xf>
    <xf numFmtId="43" fontId="1" fillId="2" borderId="2" xfId="1" applyFont="1" applyFill="1" applyBorder="1" applyProtection="1">
      <protection locked="0"/>
    </xf>
    <xf numFmtId="43" fontId="20" fillId="5" borderId="0" xfId="1" applyFont="1" applyFill="1" applyProtection="1">
      <protection locked="0"/>
    </xf>
    <xf numFmtId="43" fontId="21" fillId="5" borderId="0" xfId="1" applyFont="1" applyFill="1" applyAlignment="1" applyProtection="1">
      <protection locked="0"/>
    </xf>
    <xf numFmtId="43" fontId="22" fillId="6" borderId="0" xfId="1" applyFont="1" applyFill="1" applyAlignment="1" applyProtection="1">
      <alignment horizontal="center"/>
      <protection locked="0"/>
    </xf>
    <xf numFmtId="43" fontId="21" fillId="2" borderId="0" xfId="1" applyFont="1" applyFill="1" applyAlignment="1" applyProtection="1">
      <alignment horizontal="center"/>
      <protection locked="0"/>
    </xf>
    <xf numFmtId="43" fontId="20" fillId="0" borderId="0" xfId="1" applyFont="1" applyFill="1" applyProtection="1">
      <protection locked="0"/>
    </xf>
    <xf numFmtId="43" fontId="20" fillId="0" borderId="0" xfId="1" applyFont="1" applyFill="1" applyProtection="1"/>
    <xf numFmtId="43" fontId="20" fillId="2" borderId="0" xfId="1" applyFont="1" applyFill="1" applyProtection="1"/>
    <xf numFmtId="43" fontId="20" fillId="2" borderId="0" xfId="1" applyFont="1" applyFill="1" applyProtection="1">
      <protection locked="0"/>
    </xf>
  </cellXfs>
  <cellStyles count="4">
    <cellStyle name="Comma" xfId="1" builtinId="3"/>
    <cellStyle name="Comma 2" xfId="3" xr:uid="{00000000-0005-0000-0000-000001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2381250</xdr:colOff>
      <xdr:row>0</xdr:row>
      <xdr:rowOff>76200</xdr:rowOff>
    </xdr:from>
    <xdr:ext cx="819150" cy="796925"/>
    <xdr:pic>
      <xdr:nvPicPr>
        <xdr:cNvPr id="3" name="Picture 2" descr="DEPED-NEW 2013.png">
          <a:extLst>
            <a:ext uri="{FF2B5EF4-FFF2-40B4-BE49-F238E27FC236}">
              <a16:creationId xmlns:a16="http://schemas.microsoft.com/office/drawing/2014/main" id="{9D8E1A5E-0764-447F-959A-4994818D7F9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2725" y="76200"/>
          <a:ext cx="819150" cy="7969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0</xdr:row>
      <xdr:rowOff>0</xdr:rowOff>
    </xdr:from>
    <xdr:to>
      <xdr:col>5</xdr:col>
      <xdr:colOff>1123950</xdr:colOff>
      <xdr:row>4</xdr:row>
      <xdr:rowOff>34925</xdr:rowOff>
    </xdr:to>
    <xdr:pic>
      <xdr:nvPicPr>
        <xdr:cNvPr id="2" name="Picture 1" descr="DEPED-NEW 2013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0"/>
          <a:ext cx="819150" cy="7969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opLeftCell="A17" workbookViewId="0">
      <selection activeCell="C33" sqref="C33"/>
    </sheetView>
  </sheetViews>
  <sheetFormatPr defaultRowHeight="15" x14ac:dyDescent="0.25"/>
  <cols>
    <col min="1" max="1" width="5.5703125" customWidth="1"/>
    <col min="2" max="2" width="66.5703125" customWidth="1"/>
    <col min="3" max="3" width="11.42578125" customWidth="1"/>
    <col min="4" max="4" width="12" customWidth="1"/>
  </cols>
  <sheetData>
    <row r="1" spans="1:8" ht="30.75" customHeight="1" x14ac:dyDescent="0.25"/>
    <row r="2" spans="1:8" x14ac:dyDescent="0.25">
      <c r="A2" s="2"/>
      <c r="B2" s="2"/>
      <c r="C2" s="2"/>
      <c r="D2" s="2"/>
      <c r="E2" s="2"/>
      <c r="F2" s="2"/>
      <c r="G2" s="5"/>
      <c r="H2" s="3"/>
    </row>
    <row r="3" spans="1:8" x14ac:dyDescent="0.25">
      <c r="A3" s="2"/>
      <c r="B3" s="2"/>
      <c r="C3" s="2"/>
      <c r="D3" s="2"/>
      <c r="E3" s="2"/>
      <c r="F3" s="2"/>
      <c r="G3" s="5"/>
      <c r="H3" s="3"/>
    </row>
    <row r="4" spans="1:8" x14ac:dyDescent="0.25">
      <c r="A4" s="2"/>
      <c r="B4" s="2"/>
      <c r="C4" s="2"/>
      <c r="D4" s="2"/>
      <c r="E4" s="2"/>
      <c r="F4" s="2"/>
      <c r="G4" s="5"/>
      <c r="H4" s="3"/>
    </row>
    <row r="5" spans="1:8" x14ac:dyDescent="0.25">
      <c r="A5" s="2"/>
      <c r="B5" s="2"/>
      <c r="C5" s="2"/>
      <c r="D5" s="2"/>
      <c r="E5" s="2"/>
      <c r="F5" s="2"/>
      <c r="G5" s="5"/>
      <c r="H5" s="3"/>
    </row>
    <row r="6" spans="1:8" ht="15.75" x14ac:dyDescent="0.25">
      <c r="A6" s="50" t="s">
        <v>5</v>
      </c>
      <c r="B6" s="50"/>
      <c r="C6" s="50"/>
      <c r="D6" s="50"/>
      <c r="E6" s="10"/>
      <c r="F6" s="10"/>
      <c r="G6" s="10"/>
      <c r="H6" s="10"/>
    </row>
    <row r="7" spans="1:8" ht="18" x14ac:dyDescent="0.25">
      <c r="A7" s="51" t="s">
        <v>6</v>
      </c>
      <c r="B7" s="51"/>
      <c r="C7" s="51"/>
      <c r="D7" s="51"/>
      <c r="E7" s="9"/>
      <c r="F7" s="9"/>
      <c r="G7" s="9"/>
      <c r="H7" s="9"/>
    </row>
    <row r="8" spans="1:8" x14ac:dyDescent="0.25">
      <c r="A8" s="52" t="s">
        <v>7</v>
      </c>
      <c r="B8" s="52"/>
      <c r="C8" s="52"/>
      <c r="D8" s="52"/>
      <c r="E8" s="8"/>
      <c r="F8" s="8"/>
      <c r="G8" s="8"/>
      <c r="H8" s="8"/>
    </row>
    <row r="9" spans="1:8" ht="15.75" x14ac:dyDescent="0.3">
      <c r="A9" s="53" t="s">
        <v>87</v>
      </c>
      <c r="B9" s="53"/>
      <c r="C9" s="53"/>
      <c r="D9" s="53"/>
      <c r="E9" s="7"/>
      <c r="F9" s="7"/>
      <c r="G9" s="7"/>
      <c r="H9" s="7"/>
    </row>
    <row r="10" spans="1:8" x14ac:dyDescent="0.25">
      <c r="G10" s="6"/>
      <c r="H10" s="4"/>
    </row>
    <row r="11" spans="1:8" x14ac:dyDescent="0.25">
      <c r="G11" s="6"/>
      <c r="H11" s="4"/>
    </row>
    <row r="12" spans="1:8" ht="18.75" x14ac:dyDescent="0.3">
      <c r="A12" s="49" t="s">
        <v>86</v>
      </c>
      <c r="B12" s="49"/>
      <c r="C12" s="49"/>
      <c r="D12" s="49"/>
      <c r="E12" s="11"/>
      <c r="F12" s="11"/>
      <c r="G12" s="11"/>
      <c r="H12" s="11"/>
    </row>
    <row r="14" spans="1:8" s="47" customFormat="1" ht="15.75" x14ac:dyDescent="0.25">
      <c r="A14" s="45"/>
      <c r="B14" s="46" t="s">
        <v>81</v>
      </c>
      <c r="C14" s="46" t="s">
        <v>82</v>
      </c>
      <c r="D14" s="46" t="s">
        <v>83</v>
      </c>
    </row>
    <row r="15" spans="1:8" s="43" customFormat="1" ht="43.5" customHeight="1" x14ac:dyDescent="0.25">
      <c r="A15" s="42">
        <v>1</v>
      </c>
      <c r="B15" s="42" t="s">
        <v>0</v>
      </c>
      <c r="C15" s="42"/>
      <c r="D15" s="42"/>
    </row>
    <row r="16" spans="1:8" s="43" customFormat="1" ht="43.5" customHeight="1" x14ac:dyDescent="0.25">
      <c r="A16" s="42">
        <v>2</v>
      </c>
      <c r="B16" s="44" t="s">
        <v>85</v>
      </c>
      <c r="C16" s="42"/>
      <c r="D16" s="42"/>
    </row>
    <row r="17" spans="1:4" s="43" customFormat="1" ht="43.5" customHeight="1" x14ac:dyDescent="0.25">
      <c r="A17" s="42">
        <v>3</v>
      </c>
      <c r="B17" s="44" t="s">
        <v>80</v>
      </c>
      <c r="C17" s="42"/>
      <c r="D17" s="42"/>
    </row>
    <row r="18" spans="1:4" s="43" customFormat="1" ht="43.5" customHeight="1" x14ac:dyDescent="0.25">
      <c r="A18" s="42">
        <v>4</v>
      </c>
      <c r="B18" s="44" t="s">
        <v>1</v>
      </c>
      <c r="C18" s="42"/>
      <c r="D18" s="42"/>
    </row>
    <row r="19" spans="1:4" s="43" customFormat="1" ht="43.5" customHeight="1" x14ac:dyDescent="0.25">
      <c r="A19" s="42">
        <v>5</v>
      </c>
      <c r="B19" s="44" t="s">
        <v>84</v>
      </c>
      <c r="C19" s="42"/>
      <c r="D19" s="42"/>
    </row>
    <row r="20" spans="1:4" s="43" customFormat="1" ht="43.5" customHeight="1" x14ac:dyDescent="0.25">
      <c r="A20" s="42">
        <v>6</v>
      </c>
      <c r="B20" s="44" t="s">
        <v>93</v>
      </c>
      <c r="C20" s="42"/>
      <c r="D20" s="42"/>
    </row>
    <row r="21" spans="1:4" s="43" customFormat="1" ht="43.5" customHeight="1" x14ac:dyDescent="0.25">
      <c r="A21" s="42">
        <v>7</v>
      </c>
      <c r="B21" s="44" t="s">
        <v>88</v>
      </c>
      <c r="C21" s="42"/>
      <c r="D21" s="42"/>
    </row>
    <row r="22" spans="1:4" s="43" customFormat="1" ht="43.5" customHeight="1" x14ac:dyDescent="0.25">
      <c r="A22" s="42">
        <v>8</v>
      </c>
      <c r="B22" s="44" t="s">
        <v>2</v>
      </c>
      <c r="C22" s="42"/>
      <c r="D22" s="42"/>
    </row>
    <row r="24" spans="1:4" x14ac:dyDescent="0.25">
      <c r="A24" t="s">
        <v>3</v>
      </c>
      <c r="B24" s="1"/>
    </row>
    <row r="25" spans="1:4" x14ac:dyDescent="0.25">
      <c r="B25" s="1"/>
    </row>
    <row r="26" spans="1:4" x14ac:dyDescent="0.25">
      <c r="B26" s="1"/>
    </row>
    <row r="27" spans="1:4" x14ac:dyDescent="0.25">
      <c r="B27" s="48"/>
    </row>
    <row r="28" spans="1:4" x14ac:dyDescent="0.25">
      <c r="B28" s="41" t="s">
        <v>79</v>
      </c>
    </row>
    <row r="29" spans="1:4" ht="15.75" customHeight="1" x14ac:dyDescent="0.25">
      <c r="B29" s="41"/>
    </row>
    <row r="30" spans="1:4" ht="16.5" customHeight="1" x14ac:dyDescent="0.25">
      <c r="B30" s="41"/>
    </row>
    <row r="38" spans="1:8" ht="30.75" customHeight="1" x14ac:dyDescent="0.25"/>
    <row r="39" spans="1:8" x14ac:dyDescent="0.25">
      <c r="A39" s="2"/>
      <c r="B39" s="2"/>
      <c r="C39" s="2"/>
      <c r="D39" s="2"/>
      <c r="E39" s="2"/>
      <c r="F39" s="2"/>
      <c r="G39" s="5"/>
      <c r="H39" s="3"/>
    </row>
    <row r="40" spans="1:8" x14ac:dyDescent="0.25">
      <c r="A40" s="2"/>
      <c r="B40" s="2"/>
      <c r="C40" s="2"/>
      <c r="D40" s="2"/>
      <c r="E40" s="2"/>
      <c r="F40" s="2"/>
      <c r="G40" s="5"/>
      <c r="H40" s="3"/>
    </row>
    <row r="41" spans="1:8" x14ac:dyDescent="0.25">
      <c r="A41" s="2"/>
      <c r="B41" s="2"/>
      <c r="C41" s="2"/>
      <c r="D41" s="2"/>
      <c r="E41" s="2"/>
      <c r="F41" s="2"/>
      <c r="G41" s="5"/>
      <c r="H41" s="3"/>
    </row>
    <row r="42" spans="1:8" x14ac:dyDescent="0.25">
      <c r="A42" s="2"/>
      <c r="B42" s="2"/>
      <c r="C42" s="2"/>
      <c r="D42" s="2"/>
      <c r="E42" s="2"/>
      <c r="F42" s="2"/>
      <c r="G42" s="5"/>
      <c r="H42" s="3"/>
    </row>
    <row r="43" spans="1:8" ht="15.75" x14ac:dyDescent="0.25">
      <c r="A43" s="50"/>
      <c r="B43" s="50"/>
      <c r="C43" s="50"/>
      <c r="D43" s="50"/>
      <c r="E43" s="50"/>
      <c r="F43" s="50"/>
      <c r="G43" s="50"/>
      <c r="H43" s="50"/>
    </row>
    <row r="44" spans="1:8" ht="18" x14ac:dyDescent="0.25">
      <c r="A44" s="51"/>
      <c r="B44" s="51"/>
      <c r="C44" s="51"/>
      <c r="D44" s="51"/>
      <c r="E44" s="51"/>
      <c r="F44" s="51"/>
      <c r="G44" s="51"/>
      <c r="H44" s="51"/>
    </row>
    <row r="45" spans="1:8" x14ac:dyDescent="0.25">
      <c r="A45" s="52"/>
      <c r="B45" s="52"/>
      <c r="C45" s="52"/>
      <c r="D45" s="52"/>
      <c r="E45" s="52"/>
      <c r="F45" s="52"/>
      <c r="G45" s="52"/>
      <c r="H45" s="52"/>
    </row>
    <row r="46" spans="1:8" ht="15.75" x14ac:dyDescent="0.3">
      <c r="A46" s="53"/>
      <c r="B46" s="53"/>
      <c r="C46" s="53"/>
      <c r="D46" s="53"/>
      <c r="E46" s="53"/>
      <c r="F46" s="53"/>
      <c r="G46" s="53"/>
      <c r="H46" s="53"/>
    </row>
    <row r="47" spans="1:8" ht="15.75" x14ac:dyDescent="0.25">
      <c r="A47" s="54"/>
      <c r="B47" s="54"/>
      <c r="C47" s="54"/>
      <c r="D47" s="54"/>
      <c r="E47" s="54"/>
      <c r="F47" s="54"/>
      <c r="G47" s="54"/>
      <c r="H47" s="54"/>
    </row>
    <row r="48" spans="1:8" ht="15.75" x14ac:dyDescent="0.25">
      <c r="A48" s="54"/>
      <c r="B48" s="54"/>
      <c r="C48" s="54"/>
      <c r="D48" s="54"/>
      <c r="E48" s="54"/>
      <c r="F48" s="54"/>
      <c r="G48" s="54"/>
      <c r="H48" s="54"/>
    </row>
    <row r="49" spans="1:8" x14ac:dyDescent="0.25">
      <c r="G49" s="6"/>
      <c r="H49" s="4"/>
    </row>
    <row r="50" spans="1:8" x14ac:dyDescent="0.25">
      <c r="G50" s="6"/>
      <c r="H50" s="4"/>
    </row>
    <row r="51" spans="1:8" ht="18.75" x14ac:dyDescent="0.3">
      <c r="A51" s="49"/>
      <c r="B51" s="49"/>
      <c r="C51" s="49"/>
      <c r="D51" s="49"/>
      <c r="E51" s="49"/>
      <c r="F51" s="49"/>
      <c r="G51" s="49"/>
      <c r="H51" s="49"/>
    </row>
  </sheetData>
  <mergeCells count="12">
    <mergeCell ref="A51:H51"/>
    <mergeCell ref="A12:D12"/>
    <mergeCell ref="A6:D6"/>
    <mergeCell ref="A7:D7"/>
    <mergeCell ref="A8:D8"/>
    <mergeCell ref="A9:D9"/>
    <mergeCell ref="A43:H43"/>
    <mergeCell ref="A44:H44"/>
    <mergeCell ref="A45:H45"/>
    <mergeCell ref="A46:H46"/>
    <mergeCell ref="A47:H47"/>
    <mergeCell ref="A48:H48"/>
  </mergeCells>
  <pageMargins left="0.5" right="0.196850393700787" top="0.72" bottom="0.15748031496063" header="0.15748031496063" footer="0.31496062992126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113"/>
  <sheetViews>
    <sheetView tabSelected="1" topLeftCell="B6" zoomScale="120" zoomScaleNormal="120" workbookViewId="0">
      <selection activeCell="B20" sqref="B20"/>
    </sheetView>
  </sheetViews>
  <sheetFormatPr defaultRowHeight="15" x14ac:dyDescent="0.25"/>
  <cols>
    <col min="1" max="1" width="6.5703125" style="12" customWidth="1"/>
    <col min="2" max="2" width="4.28515625" style="12" customWidth="1"/>
    <col min="3" max="3" width="6.140625" style="12" customWidth="1"/>
    <col min="4" max="5" width="9.140625" style="12"/>
    <col min="6" max="6" width="20.140625" style="12" customWidth="1"/>
    <col min="7" max="7" width="11.85546875" style="22" customWidth="1"/>
    <col min="8" max="8" width="21.42578125" style="29" customWidth="1"/>
    <col min="9" max="9" width="10.7109375" style="16" customWidth="1"/>
    <col min="10" max="10" width="10.85546875" style="17" customWidth="1"/>
    <col min="11" max="13" width="10.140625" style="17" customWidth="1"/>
    <col min="14" max="14" width="10.5703125" style="17" customWidth="1"/>
    <col min="15" max="15" width="10" style="17" customWidth="1"/>
    <col min="16" max="17" width="10.140625" style="17" customWidth="1"/>
    <col min="18" max="20" width="10" style="17" customWidth="1"/>
    <col min="21" max="21" width="10.140625" style="17" customWidth="1"/>
    <col min="22" max="22" width="11.5703125" style="17" customWidth="1"/>
    <col min="23" max="23" width="11.5703125" style="83" customWidth="1"/>
    <col min="24" max="24" width="9.140625" style="18"/>
    <col min="25" max="25" width="10.85546875" style="17" customWidth="1"/>
    <col min="26" max="28" width="10.140625" style="17" customWidth="1"/>
    <col min="29" max="29" width="10.5703125" style="17" customWidth="1"/>
    <col min="30" max="30" width="10" style="17" customWidth="1"/>
    <col min="31" max="32" width="10.140625" style="17" customWidth="1"/>
    <col min="33" max="35" width="10" style="17" customWidth="1"/>
    <col min="36" max="36" width="10.140625" style="17" customWidth="1"/>
    <col min="37" max="37" width="11.5703125" style="17" customWidth="1"/>
    <col min="38" max="38" width="9.140625" style="18"/>
    <col min="39" max="39" width="9.140625" style="12"/>
  </cols>
  <sheetData>
    <row r="1" spans="1:39" s="2" customFormat="1" x14ac:dyDescent="0.25">
      <c r="A1" s="13"/>
      <c r="B1" s="13"/>
      <c r="C1" s="13"/>
      <c r="D1" s="13"/>
      <c r="E1" s="13"/>
      <c r="F1" s="13"/>
      <c r="G1" s="15"/>
      <c r="H1" s="79"/>
      <c r="I1" s="16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83"/>
      <c r="X1" s="18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8"/>
      <c r="AM1" s="13"/>
    </row>
    <row r="2" spans="1:39" s="2" customFormat="1" x14ac:dyDescent="0.25">
      <c r="A2" s="13"/>
      <c r="B2" s="13"/>
      <c r="C2" s="13"/>
      <c r="D2" s="13"/>
      <c r="E2" s="13"/>
      <c r="F2" s="13"/>
      <c r="G2" s="15"/>
      <c r="H2" s="79"/>
      <c r="I2" s="16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83"/>
      <c r="X2" s="18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8"/>
      <c r="AM2" s="13"/>
    </row>
    <row r="3" spans="1:39" s="2" customFormat="1" x14ac:dyDescent="0.25">
      <c r="A3" s="13"/>
      <c r="B3" s="13"/>
      <c r="C3" s="13"/>
      <c r="D3" s="13"/>
      <c r="E3" s="13"/>
      <c r="F3" s="13"/>
      <c r="G3" s="15"/>
      <c r="H3" s="79"/>
      <c r="I3" s="16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83"/>
      <c r="X3" s="18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8"/>
      <c r="AM3" s="13"/>
    </row>
    <row r="4" spans="1:39" s="2" customFormat="1" x14ac:dyDescent="0.25">
      <c r="A4" s="13"/>
      <c r="B4" s="13"/>
      <c r="C4" s="13"/>
      <c r="D4" s="13"/>
      <c r="E4" s="13"/>
      <c r="F4" s="13"/>
      <c r="G4" s="15"/>
      <c r="H4" s="79"/>
      <c r="I4" s="73"/>
      <c r="J4" s="21" t="s">
        <v>54</v>
      </c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84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13"/>
    </row>
    <row r="5" spans="1:39" s="2" customFormat="1" ht="15.75" x14ac:dyDescent="0.25">
      <c r="A5" s="58" t="s">
        <v>5</v>
      </c>
      <c r="B5" s="58"/>
      <c r="C5" s="58"/>
      <c r="D5" s="58"/>
      <c r="E5" s="58"/>
      <c r="F5" s="58"/>
      <c r="G5" s="58"/>
      <c r="H5" s="58"/>
      <c r="I5" s="16"/>
      <c r="J5" s="19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83"/>
      <c r="X5" s="18"/>
      <c r="Y5" s="19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8"/>
      <c r="AM5" s="13"/>
    </row>
    <row r="6" spans="1:39" s="2" customFormat="1" ht="18" x14ac:dyDescent="0.25">
      <c r="A6" s="59" t="s">
        <v>6</v>
      </c>
      <c r="B6" s="59"/>
      <c r="C6" s="59"/>
      <c r="D6" s="59"/>
      <c r="E6" s="59"/>
      <c r="F6" s="59"/>
      <c r="G6" s="59"/>
      <c r="H6" s="59"/>
      <c r="I6" s="20"/>
      <c r="J6" s="21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83"/>
      <c r="X6" s="18"/>
      <c r="Y6" s="21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8"/>
      <c r="AM6" s="13"/>
    </row>
    <row r="7" spans="1:39" x14ac:dyDescent="0.25">
      <c r="A7" s="60" t="s">
        <v>7</v>
      </c>
      <c r="B7" s="60"/>
      <c r="C7" s="60"/>
      <c r="D7" s="60"/>
      <c r="E7" s="60"/>
      <c r="F7" s="60"/>
      <c r="G7" s="60"/>
      <c r="H7" s="60"/>
      <c r="I7" s="20"/>
      <c r="J7" s="21"/>
      <c r="Y7" s="21"/>
    </row>
    <row r="8" spans="1:39" ht="15.75" x14ac:dyDescent="0.3">
      <c r="A8" s="61" t="s">
        <v>87</v>
      </c>
      <c r="B8" s="61"/>
      <c r="C8" s="61"/>
      <c r="D8" s="61"/>
      <c r="E8" s="61"/>
      <c r="F8" s="61"/>
      <c r="G8" s="61"/>
      <c r="H8" s="61"/>
      <c r="I8" s="20"/>
      <c r="J8" s="21"/>
      <c r="Y8" s="21"/>
    </row>
    <row r="9" spans="1:39" ht="15.75" x14ac:dyDescent="0.25">
      <c r="A9" s="57" t="s">
        <v>8</v>
      </c>
      <c r="B9" s="57"/>
      <c r="C9" s="57"/>
      <c r="D9" s="57"/>
      <c r="E9" s="57"/>
      <c r="F9" s="57"/>
      <c r="G9" s="57"/>
      <c r="H9" s="57"/>
      <c r="I9" s="20"/>
      <c r="J9" s="21"/>
      <c r="Y9" s="21"/>
    </row>
    <row r="10" spans="1:39" ht="15.75" x14ac:dyDescent="0.25">
      <c r="A10" s="57" t="s">
        <v>9</v>
      </c>
      <c r="B10" s="57"/>
      <c r="C10" s="57"/>
      <c r="D10" s="57"/>
      <c r="E10" s="57"/>
      <c r="F10" s="57"/>
      <c r="G10" s="57"/>
      <c r="H10" s="57"/>
      <c r="I10" s="20"/>
      <c r="J10" s="21"/>
      <c r="Y10" s="21"/>
    </row>
    <row r="13" spans="1:39" ht="18.75" x14ac:dyDescent="0.3">
      <c r="A13" s="66" t="s">
        <v>89</v>
      </c>
      <c r="B13" s="66"/>
      <c r="C13" s="66"/>
      <c r="D13" s="66"/>
      <c r="E13" s="66"/>
      <c r="F13" s="66"/>
      <c r="G13" s="66"/>
      <c r="H13" s="66"/>
    </row>
    <row r="14" spans="1:39" x14ac:dyDescent="0.25">
      <c r="I14" s="72"/>
      <c r="J14" s="74" t="s">
        <v>98</v>
      </c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85"/>
      <c r="X14" s="56" t="s">
        <v>68</v>
      </c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</row>
    <row r="15" spans="1:39" x14ac:dyDescent="0.25">
      <c r="G15" s="23" t="s">
        <v>11</v>
      </c>
      <c r="H15" s="24" t="s">
        <v>12</v>
      </c>
      <c r="I15" s="20" t="s">
        <v>78</v>
      </c>
      <c r="J15" s="75" t="s">
        <v>55</v>
      </c>
      <c r="K15" s="75" t="s">
        <v>56</v>
      </c>
      <c r="L15" s="75" t="s">
        <v>57</v>
      </c>
      <c r="M15" s="75" t="s">
        <v>58</v>
      </c>
      <c r="N15" s="75" t="s">
        <v>59</v>
      </c>
      <c r="O15" s="75" t="s">
        <v>60</v>
      </c>
      <c r="P15" s="75" t="s">
        <v>61</v>
      </c>
      <c r="Q15" s="75" t="s">
        <v>62</v>
      </c>
      <c r="R15" s="75" t="s">
        <v>63</v>
      </c>
      <c r="S15" s="75" t="s">
        <v>64</v>
      </c>
      <c r="T15" s="75" t="s">
        <v>65</v>
      </c>
      <c r="U15" s="75" t="s">
        <v>66</v>
      </c>
      <c r="V15" s="75" t="s">
        <v>67</v>
      </c>
      <c r="W15" s="86" t="s">
        <v>100</v>
      </c>
      <c r="Y15" s="25" t="s">
        <v>55</v>
      </c>
      <c r="Z15" s="25" t="s">
        <v>56</v>
      </c>
      <c r="AA15" s="25" t="s">
        <v>57</v>
      </c>
      <c r="AB15" s="25" t="s">
        <v>58</v>
      </c>
      <c r="AC15" s="25" t="s">
        <v>59</v>
      </c>
      <c r="AD15" s="25" t="s">
        <v>60</v>
      </c>
      <c r="AE15" s="25" t="s">
        <v>61</v>
      </c>
      <c r="AF15" s="25" t="s">
        <v>62</v>
      </c>
      <c r="AG15" s="25" t="s">
        <v>63</v>
      </c>
      <c r="AH15" s="25" t="s">
        <v>64</v>
      </c>
      <c r="AI15" s="25" t="s">
        <v>65</v>
      </c>
      <c r="AJ15" s="25" t="s">
        <v>66</v>
      </c>
      <c r="AK15" s="25" t="s">
        <v>67</v>
      </c>
    </row>
    <row r="16" spans="1:39" x14ac:dyDescent="0.25">
      <c r="A16" s="26" t="s">
        <v>13</v>
      </c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8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</row>
    <row r="17" spans="1:38" x14ac:dyDescent="0.25">
      <c r="B17" s="12" t="s">
        <v>10</v>
      </c>
      <c r="G17" s="22">
        <v>1</v>
      </c>
      <c r="H17" s="29">
        <v>927000</v>
      </c>
      <c r="J17" s="27">
        <v>77250</v>
      </c>
      <c r="K17" s="27">
        <v>77250</v>
      </c>
      <c r="L17" s="27">
        <v>77250</v>
      </c>
      <c r="M17" s="27">
        <v>77250</v>
      </c>
      <c r="N17" s="27">
        <v>77250</v>
      </c>
      <c r="O17" s="27">
        <v>77250</v>
      </c>
      <c r="P17" s="27">
        <v>77250</v>
      </c>
      <c r="Q17" s="27">
        <v>77250</v>
      </c>
      <c r="R17" s="27">
        <v>77250</v>
      </c>
      <c r="S17" s="27">
        <v>77250</v>
      </c>
      <c r="T17" s="27">
        <v>77250</v>
      </c>
      <c r="U17" s="27">
        <v>77250</v>
      </c>
      <c r="V17" s="38">
        <f>SUM(J17:U17)</f>
        <v>927000</v>
      </c>
      <c r="W17" s="88"/>
      <c r="Y17" s="27">
        <v>77250</v>
      </c>
      <c r="Z17" s="27">
        <v>77250</v>
      </c>
      <c r="AA17" s="27">
        <v>77250</v>
      </c>
      <c r="AB17" s="27">
        <v>77250</v>
      </c>
      <c r="AC17" s="27">
        <v>77250</v>
      </c>
      <c r="AD17" s="27">
        <v>77250</v>
      </c>
      <c r="AE17" s="27">
        <v>77250</v>
      </c>
      <c r="AF17" s="27">
        <v>77250</v>
      </c>
      <c r="AG17" s="27">
        <v>77250</v>
      </c>
      <c r="AH17" s="27">
        <v>77250</v>
      </c>
      <c r="AI17" s="27">
        <v>77250</v>
      </c>
      <c r="AJ17" s="27">
        <v>77250</v>
      </c>
      <c r="AK17" s="38">
        <f>SUM(Y17:AJ17)</f>
        <v>927000</v>
      </c>
    </row>
    <row r="18" spans="1:38" x14ac:dyDescent="0.25">
      <c r="B18" s="12" t="s">
        <v>99</v>
      </c>
      <c r="H18" s="80">
        <v>77250</v>
      </c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38"/>
      <c r="W18" s="88"/>
      <c r="X18" s="28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38"/>
      <c r="AL18" s="28"/>
    </row>
    <row r="19" spans="1:38" x14ac:dyDescent="0.25">
      <c r="A19" s="26" t="s">
        <v>14</v>
      </c>
      <c r="H19" s="80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38"/>
      <c r="W19" s="88"/>
      <c r="X19" s="28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38"/>
      <c r="AL19" s="28"/>
    </row>
    <row r="20" spans="1:38" x14ac:dyDescent="0.25">
      <c r="B20" s="26" t="s">
        <v>15</v>
      </c>
      <c r="G20" s="34">
        <f>H20/$H$17</f>
        <v>5.1779935275080909E-2</v>
      </c>
      <c r="H20" s="32">
        <v>48000</v>
      </c>
      <c r="I20" s="16">
        <v>5020101000</v>
      </c>
      <c r="J20" s="76">
        <v>4000</v>
      </c>
      <c r="K20" s="76">
        <v>4000</v>
      </c>
      <c r="L20" s="76">
        <v>4000</v>
      </c>
      <c r="M20" s="76">
        <v>4000</v>
      </c>
      <c r="N20" s="76">
        <v>4000</v>
      </c>
      <c r="O20" s="76">
        <v>4000</v>
      </c>
      <c r="P20" s="76">
        <v>4000</v>
      </c>
      <c r="Q20" s="76">
        <v>4000</v>
      </c>
      <c r="R20" s="76">
        <v>4000</v>
      </c>
      <c r="S20" s="76">
        <v>4000</v>
      </c>
      <c r="T20" s="76">
        <v>4000</v>
      </c>
      <c r="U20" s="76">
        <v>4000</v>
      </c>
      <c r="V20" s="77">
        <f t="shared" ref="V20:V80" si="0">SUM(J20:U20)</f>
        <v>48000</v>
      </c>
      <c r="W20" s="89">
        <f>H20-V20</f>
        <v>0</v>
      </c>
      <c r="AK20" s="37">
        <f t="shared" ref="AK20:AK80" si="1">SUM(Y20:AJ20)</f>
        <v>0</v>
      </c>
    </row>
    <row r="21" spans="1:38" x14ac:dyDescent="0.25">
      <c r="B21" s="26" t="s">
        <v>16</v>
      </c>
      <c r="G21" s="34">
        <f>H21/$H$17</f>
        <v>6.2567421790722763E-2</v>
      </c>
      <c r="H21" s="32">
        <v>58000</v>
      </c>
      <c r="I21" s="16">
        <v>5020201002</v>
      </c>
      <c r="J21" s="76">
        <v>4000</v>
      </c>
      <c r="K21" s="76">
        <v>4000</v>
      </c>
      <c r="L21" s="76">
        <v>4000</v>
      </c>
      <c r="M21" s="76">
        <v>4000</v>
      </c>
      <c r="N21" s="76">
        <v>20000</v>
      </c>
      <c r="O21" s="76">
        <v>3600</v>
      </c>
      <c r="P21" s="76">
        <v>3600</v>
      </c>
      <c r="Q21" s="76">
        <v>3600</v>
      </c>
      <c r="R21" s="76">
        <v>3600</v>
      </c>
      <c r="S21" s="76">
        <v>2000</v>
      </c>
      <c r="T21" s="76">
        <v>3600</v>
      </c>
      <c r="U21" s="76">
        <v>2000</v>
      </c>
      <c r="V21" s="77">
        <f t="shared" si="0"/>
        <v>58000</v>
      </c>
      <c r="W21" s="89">
        <f t="shared" ref="W21:W84" si="2">H21-V21</f>
        <v>0</v>
      </c>
      <c r="AK21" s="37">
        <f t="shared" si="1"/>
        <v>0</v>
      </c>
    </row>
    <row r="22" spans="1:38" x14ac:dyDescent="0.25">
      <c r="B22" s="26" t="s">
        <v>37</v>
      </c>
      <c r="G22" s="35"/>
      <c r="H22" s="80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38">
        <f t="shared" si="0"/>
        <v>0</v>
      </c>
      <c r="W22" s="89">
        <f t="shared" si="2"/>
        <v>0</v>
      </c>
      <c r="X22" s="28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38">
        <f t="shared" si="1"/>
        <v>0</v>
      </c>
      <c r="AL22" s="28"/>
    </row>
    <row r="23" spans="1:38" x14ac:dyDescent="0.25">
      <c r="C23" s="14" t="s">
        <v>69</v>
      </c>
      <c r="G23" s="34">
        <f>H23/$H$17</f>
        <v>1.2944983818770227E-2</v>
      </c>
      <c r="H23" s="81">
        <v>12000</v>
      </c>
      <c r="I23" s="16">
        <v>5020301001</v>
      </c>
      <c r="J23" s="76">
        <v>4200</v>
      </c>
      <c r="K23" s="76"/>
      <c r="L23" s="76"/>
      <c r="M23" s="76">
        <v>3000</v>
      </c>
      <c r="N23" s="76"/>
      <c r="O23" s="76"/>
      <c r="P23" s="76"/>
      <c r="Q23" s="76">
        <v>3000</v>
      </c>
      <c r="R23" s="76">
        <v>1200</v>
      </c>
      <c r="S23" s="76"/>
      <c r="T23" s="76">
        <v>600</v>
      </c>
      <c r="U23" s="76">
        <v>0</v>
      </c>
      <c r="V23" s="77">
        <f t="shared" si="0"/>
        <v>12000</v>
      </c>
      <c r="W23" s="89">
        <f t="shared" si="2"/>
        <v>0</v>
      </c>
      <c r="AK23" s="37">
        <f t="shared" si="1"/>
        <v>0</v>
      </c>
    </row>
    <row r="24" spans="1:38" x14ac:dyDescent="0.25">
      <c r="C24" s="14" t="s">
        <v>17</v>
      </c>
      <c r="G24" s="34">
        <f t="shared" ref="G24:G84" si="3">H24/$H$17</f>
        <v>0.15102481121898598</v>
      </c>
      <c r="H24" s="81">
        <v>140000</v>
      </c>
      <c r="I24" s="16">
        <v>5020301002</v>
      </c>
      <c r="J24" s="76">
        <v>16750</v>
      </c>
      <c r="K24" s="76">
        <v>4750</v>
      </c>
      <c r="L24" s="76">
        <v>16750</v>
      </c>
      <c r="M24" s="76">
        <v>4750</v>
      </c>
      <c r="N24" s="76">
        <v>14700</v>
      </c>
      <c r="O24" s="76">
        <v>16750</v>
      </c>
      <c r="P24" s="76">
        <v>4750</v>
      </c>
      <c r="Q24" s="76">
        <v>4750</v>
      </c>
      <c r="R24" s="76">
        <v>17150</v>
      </c>
      <c r="S24" s="76">
        <v>19400</v>
      </c>
      <c r="T24" s="76">
        <v>0</v>
      </c>
      <c r="U24" s="76">
        <v>19500</v>
      </c>
      <c r="V24" s="77">
        <f t="shared" si="0"/>
        <v>140000</v>
      </c>
      <c r="W24" s="89">
        <f t="shared" si="2"/>
        <v>0</v>
      </c>
      <c r="AK24" s="37">
        <f t="shared" si="1"/>
        <v>0</v>
      </c>
    </row>
    <row r="25" spans="1:38" x14ac:dyDescent="0.25">
      <c r="C25" s="14" t="s">
        <v>19</v>
      </c>
      <c r="G25" s="34">
        <f t="shared" si="3"/>
        <v>1.0787486515641856E-2</v>
      </c>
      <c r="H25" s="81">
        <v>10000</v>
      </c>
      <c r="I25" s="16">
        <v>5020307000</v>
      </c>
      <c r="J25" s="76">
        <v>2500</v>
      </c>
      <c r="K25" s="76"/>
      <c r="L25" s="76"/>
      <c r="M25" s="76">
        <v>2500</v>
      </c>
      <c r="N25" s="76"/>
      <c r="O25" s="76"/>
      <c r="P25" s="76">
        <v>2500</v>
      </c>
      <c r="Q25" s="76"/>
      <c r="R25" s="76"/>
      <c r="S25" s="76">
        <v>2500</v>
      </c>
      <c r="T25" s="76"/>
      <c r="U25" s="76"/>
      <c r="V25" s="77">
        <f t="shared" si="0"/>
        <v>10000</v>
      </c>
      <c r="W25" s="89">
        <f t="shared" si="2"/>
        <v>0</v>
      </c>
      <c r="AK25" s="37">
        <f t="shared" si="1"/>
        <v>0</v>
      </c>
    </row>
    <row r="26" spans="1:38" x14ac:dyDescent="0.25">
      <c r="C26" s="14" t="s">
        <v>18</v>
      </c>
      <c r="G26" s="34">
        <f t="shared" si="3"/>
        <v>5.3937432578209281E-3</v>
      </c>
      <c r="H26" s="81">
        <v>5000</v>
      </c>
      <c r="I26" s="16">
        <v>5020308000</v>
      </c>
      <c r="J26" s="76">
        <v>1250</v>
      </c>
      <c r="K26" s="76"/>
      <c r="L26" s="76"/>
      <c r="M26" s="76">
        <v>1250</v>
      </c>
      <c r="N26" s="76"/>
      <c r="O26" s="76"/>
      <c r="P26" s="76">
        <v>1250</v>
      </c>
      <c r="Q26" s="76"/>
      <c r="R26" s="76"/>
      <c r="S26" s="76">
        <v>1250</v>
      </c>
      <c r="T26" s="76"/>
      <c r="U26" s="76"/>
      <c r="V26" s="77">
        <f t="shared" si="0"/>
        <v>5000</v>
      </c>
      <c r="W26" s="89">
        <f t="shared" si="2"/>
        <v>0</v>
      </c>
      <c r="AK26" s="37">
        <f t="shared" si="1"/>
        <v>0</v>
      </c>
    </row>
    <row r="27" spans="1:38" x14ac:dyDescent="0.25">
      <c r="C27" s="14" t="s">
        <v>70</v>
      </c>
      <c r="G27" s="34">
        <f t="shared" si="3"/>
        <v>2.1574973031283709E-3</v>
      </c>
      <c r="H27" s="81">
        <v>2000</v>
      </c>
      <c r="I27" s="16">
        <v>5020309000</v>
      </c>
      <c r="J27" s="76"/>
      <c r="K27" s="76">
        <v>500</v>
      </c>
      <c r="L27" s="76"/>
      <c r="M27" s="76"/>
      <c r="N27" s="76"/>
      <c r="O27" s="76">
        <v>500</v>
      </c>
      <c r="P27" s="76"/>
      <c r="Q27" s="76"/>
      <c r="R27" s="76">
        <v>500</v>
      </c>
      <c r="S27" s="76"/>
      <c r="T27" s="76"/>
      <c r="U27" s="76">
        <v>500</v>
      </c>
      <c r="V27" s="77">
        <f t="shared" si="0"/>
        <v>2000</v>
      </c>
      <c r="W27" s="89">
        <f t="shared" si="2"/>
        <v>0</v>
      </c>
      <c r="AK27" s="37">
        <f t="shared" si="1"/>
        <v>0</v>
      </c>
    </row>
    <row r="28" spans="1:38" x14ac:dyDescent="0.25">
      <c r="C28" s="14" t="s">
        <v>20</v>
      </c>
      <c r="G28" s="35"/>
      <c r="H28" s="80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38">
        <f t="shared" si="0"/>
        <v>0</v>
      </c>
      <c r="W28" s="89">
        <f t="shared" si="2"/>
        <v>0</v>
      </c>
      <c r="X28" s="28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38">
        <f t="shared" si="1"/>
        <v>0</v>
      </c>
      <c r="AL28" s="28"/>
    </row>
    <row r="29" spans="1:38" x14ac:dyDescent="0.25">
      <c r="C29" s="14"/>
      <c r="D29" s="14" t="s">
        <v>21</v>
      </c>
      <c r="G29" s="34">
        <f t="shared" si="3"/>
        <v>5.3937432578209281E-3</v>
      </c>
      <c r="H29" s="81">
        <v>5000</v>
      </c>
      <c r="I29" s="16">
        <v>5020321001</v>
      </c>
      <c r="J29" s="76"/>
      <c r="K29" s="76"/>
      <c r="L29" s="76">
        <v>2000</v>
      </c>
      <c r="M29" s="76"/>
      <c r="N29" s="76"/>
      <c r="O29" s="76"/>
      <c r="P29" s="76">
        <v>1000</v>
      </c>
      <c r="Q29" s="76"/>
      <c r="R29" s="76"/>
      <c r="S29" s="76">
        <v>1000</v>
      </c>
      <c r="T29" s="76"/>
      <c r="U29" s="76">
        <v>1000</v>
      </c>
      <c r="V29" s="77">
        <f t="shared" si="0"/>
        <v>5000</v>
      </c>
      <c r="W29" s="89">
        <f t="shared" si="2"/>
        <v>0</v>
      </c>
      <c r="AK29" s="37">
        <f t="shared" si="1"/>
        <v>0</v>
      </c>
    </row>
    <row r="30" spans="1:38" x14ac:dyDescent="0.25">
      <c r="D30" s="14" t="s">
        <v>22</v>
      </c>
      <c r="G30" s="34">
        <f t="shared" si="3"/>
        <v>1.6181229773462782E-2</v>
      </c>
      <c r="H30" s="81">
        <v>15000</v>
      </c>
      <c r="I30" s="16">
        <v>5020321002</v>
      </c>
      <c r="J30" s="76"/>
      <c r="K30" s="76">
        <v>8000</v>
      </c>
      <c r="L30" s="76"/>
      <c r="M30" s="76"/>
      <c r="N30" s="76"/>
      <c r="O30" s="76"/>
      <c r="P30" s="76"/>
      <c r="Q30" s="76"/>
      <c r="R30" s="76"/>
      <c r="S30" s="76"/>
      <c r="T30" s="76">
        <v>7000</v>
      </c>
      <c r="U30" s="76"/>
      <c r="V30" s="77">
        <f t="shared" si="0"/>
        <v>15000</v>
      </c>
      <c r="W30" s="89">
        <f t="shared" si="2"/>
        <v>0</v>
      </c>
      <c r="AK30" s="37">
        <f t="shared" si="1"/>
        <v>0</v>
      </c>
    </row>
    <row r="31" spans="1:38" x14ac:dyDescent="0.25">
      <c r="D31" s="14" t="s">
        <v>23</v>
      </c>
      <c r="G31" s="34">
        <f t="shared" si="3"/>
        <v>1.0787486515641856E-2</v>
      </c>
      <c r="H31" s="81">
        <v>10000</v>
      </c>
      <c r="I31" s="16">
        <v>5020321003</v>
      </c>
      <c r="J31" s="76"/>
      <c r="K31" s="76"/>
      <c r="L31" s="76"/>
      <c r="M31" s="76"/>
      <c r="N31" s="76"/>
      <c r="O31" s="76"/>
      <c r="P31" s="76"/>
      <c r="Q31" s="76"/>
      <c r="R31" s="76"/>
      <c r="S31" s="76">
        <v>4750</v>
      </c>
      <c r="T31" s="76">
        <v>5250</v>
      </c>
      <c r="U31" s="76"/>
      <c r="V31" s="77">
        <f t="shared" si="0"/>
        <v>10000</v>
      </c>
      <c r="W31" s="89">
        <f t="shared" si="2"/>
        <v>0</v>
      </c>
      <c r="AK31" s="37">
        <f t="shared" si="1"/>
        <v>0</v>
      </c>
    </row>
    <row r="32" spans="1:38" x14ac:dyDescent="0.25">
      <c r="D32" s="14" t="s">
        <v>24</v>
      </c>
      <c r="G32" s="34">
        <f t="shared" si="3"/>
        <v>5.3937432578209281E-3</v>
      </c>
      <c r="H32" s="81">
        <v>5000</v>
      </c>
      <c r="I32" s="16">
        <v>5020321008</v>
      </c>
      <c r="J32" s="76"/>
      <c r="K32" s="76"/>
      <c r="L32" s="76"/>
      <c r="M32" s="76">
        <v>5000</v>
      </c>
      <c r="N32" s="76"/>
      <c r="O32" s="76"/>
      <c r="P32" s="76"/>
      <c r="Q32" s="76"/>
      <c r="R32" s="76"/>
      <c r="S32" s="76"/>
      <c r="T32" s="76"/>
      <c r="U32" s="76"/>
      <c r="V32" s="77">
        <f t="shared" si="0"/>
        <v>5000</v>
      </c>
      <c r="W32" s="89">
        <f t="shared" si="2"/>
        <v>0</v>
      </c>
      <c r="AK32" s="37">
        <f t="shared" si="1"/>
        <v>0</v>
      </c>
    </row>
    <row r="33" spans="2:38" x14ac:dyDescent="0.25">
      <c r="D33" s="14" t="s">
        <v>72</v>
      </c>
      <c r="G33" s="34">
        <f t="shared" si="3"/>
        <v>2.1574973031283709E-3</v>
      </c>
      <c r="H33" s="81">
        <v>2000</v>
      </c>
      <c r="I33" s="16">
        <v>5020321010</v>
      </c>
      <c r="J33" s="76">
        <v>2000</v>
      </c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7">
        <f t="shared" si="0"/>
        <v>2000</v>
      </c>
      <c r="W33" s="89">
        <f t="shared" si="2"/>
        <v>0</v>
      </c>
      <c r="AK33" s="37">
        <f t="shared" si="1"/>
        <v>0</v>
      </c>
    </row>
    <row r="34" spans="2:38" x14ac:dyDescent="0.25">
      <c r="D34" s="14" t="s">
        <v>25</v>
      </c>
      <c r="G34" s="34">
        <f t="shared" si="3"/>
        <v>1.2944983818770227E-2</v>
      </c>
      <c r="H34" s="81">
        <v>12000</v>
      </c>
      <c r="I34" s="16">
        <v>5020321011</v>
      </c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>
        <v>12000</v>
      </c>
      <c r="U34" s="76"/>
      <c r="V34" s="77">
        <f t="shared" si="0"/>
        <v>12000</v>
      </c>
      <c r="W34" s="89">
        <f t="shared" si="2"/>
        <v>0</v>
      </c>
      <c r="AK34" s="37">
        <f t="shared" si="1"/>
        <v>0</v>
      </c>
    </row>
    <row r="35" spans="2:38" x14ac:dyDescent="0.25">
      <c r="D35" s="14" t="s">
        <v>26</v>
      </c>
      <c r="G35" s="34">
        <f t="shared" si="3"/>
        <v>5.3937432578209281E-3</v>
      </c>
      <c r="H35" s="81">
        <v>5000</v>
      </c>
      <c r="I35" s="16">
        <v>5020321012</v>
      </c>
      <c r="J35" s="76"/>
      <c r="K35" s="76"/>
      <c r="L35" s="76"/>
      <c r="M35" s="76"/>
      <c r="N35" s="76"/>
      <c r="O35" s="76"/>
      <c r="P35" s="76"/>
      <c r="Q35" s="76">
        <f>H35</f>
        <v>5000</v>
      </c>
      <c r="R35" s="76"/>
      <c r="S35" s="76"/>
      <c r="T35" s="76"/>
      <c r="U35" s="76"/>
      <c r="V35" s="77">
        <f t="shared" si="0"/>
        <v>5000</v>
      </c>
      <c r="W35" s="89">
        <f t="shared" si="2"/>
        <v>0</v>
      </c>
      <c r="AK35" s="37">
        <f t="shared" si="1"/>
        <v>0</v>
      </c>
    </row>
    <row r="36" spans="2:38" x14ac:dyDescent="0.25">
      <c r="D36" s="14" t="s">
        <v>53</v>
      </c>
      <c r="G36" s="34">
        <f t="shared" si="3"/>
        <v>5.3937432578209281E-3</v>
      </c>
      <c r="H36" s="81">
        <v>5000</v>
      </c>
      <c r="I36" s="16">
        <v>5020322001</v>
      </c>
      <c r="J36" s="76"/>
      <c r="K36" s="76"/>
      <c r="L36" s="76"/>
      <c r="M36" s="76"/>
      <c r="N36" s="76"/>
      <c r="O36" s="76"/>
      <c r="P36" s="76"/>
      <c r="Q36" s="76">
        <f>H36</f>
        <v>5000</v>
      </c>
      <c r="R36" s="76"/>
      <c r="S36" s="76"/>
      <c r="T36" s="76"/>
      <c r="U36" s="76"/>
      <c r="V36" s="77">
        <f t="shared" si="0"/>
        <v>5000</v>
      </c>
      <c r="W36" s="89">
        <f t="shared" si="2"/>
        <v>0</v>
      </c>
      <c r="AK36" s="37">
        <f t="shared" si="1"/>
        <v>0</v>
      </c>
    </row>
    <row r="37" spans="2:38" x14ac:dyDescent="0.25">
      <c r="C37" s="14" t="s">
        <v>29</v>
      </c>
      <c r="G37" s="34">
        <f t="shared" si="3"/>
        <v>2.696871628910464E-2</v>
      </c>
      <c r="H37" s="81">
        <v>25000</v>
      </c>
      <c r="I37" s="16">
        <v>5020399000</v>
      </c>
      <c r="J37" s="76"/>
      <c r="K37" s="76">
        <v>17450</v>
      </c>
      <c r="L37" s="76"/>
      <c r="M37" s="76">
        <v>7550</v>
      </c>
      <c r="N37" s="76"/>
      <c r="O37" s="76"/>
      <c r="P37" s="76"/>
      <c r="Q37" s="76"/>
      <c r="R37" s="76"/>
      <c r="S37" s="76"/>
      <c r="T37" s="76"/>
      <c r="U37" s="76"/>
      <c r="V37" s="77">
        <f t="shared" si="0"/>
        <v>25000</v>
      </c>
      <c r="W37" s="89">
        <f t="shared" si="2"/>
        <v>0</v>
      </c>
      <c r="AK37" s="37">
        <f t="shared" si="1"/>
        <v>0</v>
      </c>
    </row>
    <row r="38" spans="2:38" x14ac:dyDescent="0.25">
      <c r="B38" s="26" t="s">
        <v>38</v>
      </c>
      <c r="G38" s="35"/>
      <c r="H38" s="80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38">
        <f t="shared" si="0"/>
        <v>0</v>
      </c>
      <c r="W38" s="89">
        <f t="shared" si="2"/>
        <v>0</v>
      </c>
      <c r="X38" s="28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38">
        <f t="shared" si="1"/>
        <v>0</v>
      </c>
      <c r="AL38" s="28"/>
    </row>
    <row r="39" spans="2:38" x14ac:dyDescent="0.25">
      <c r="C39" s="14" t="s">
        <v>30</v>
      </c>
      <c r="G39" s="34">
        <f t="shared" si="3"/>
        <v>1.2944983818770227E-2</v>
      </c>
      <c r="H39" s="32">
        <v>12000</v>
      </c>
      <c r="I39" s="16">
        <v>5020401000</v>
      </c>
      <c r="J39" s="76">
        <v>1000</v>
      </c>
      <c r="K39" s="76">
        <v>1000</v>
      </c>
      <c r="L39" s="76">
        <v>1000</v>
      </c>
      <c r="M39" s="76">
        <v>1000</v>
      </c>
      <c r="N39" s="76">
        <v>1000</v>
      </c>
      <c r="O39" s="76">
        <v>1000</v>
      </c>
      <c r="P39" s="76">
        <v>1000</v>
      </c>
      <c r="Q39" s="76">
        <v>1000</v>
      </c>
      <c r="R39" s="76">
        <v>1000</v>
      </c>
      <c r="S39" s="76">
        <v>1000</v>
      </c>
      <c r="T39" s="76">
        <v>1000</v>
      </c>
      <c r="U39" s="76">
        <v>1000</v>
      </c>
      <c r="V39" s="77">
        <f t="shared" si="0"/>
        <v>12000</v>
      </c>
      <c r="W39" s="89">
        <f t="shared" si="2"/>
        <v>0</v>
      </c>
      <c r="AK39" s="37">
        <f t="shared" si="1"/>
        <v>0</v>
      </c>
    </row>
    <row r="40" spans="2:38" x14ac:dyDescent="0.25">
      <c r="C40" s="14" t="s">
        <v>31</v>
      </c>
      <c r="G40" s="34">
        <f t="shared" si="3"/>
        <v>0.12944983818770225</v>
      </c>
      <c r="H40" s="32">
        <v>120000</v>
      </c>
      <c r="I40" s="16">
        <v>5020402000</v>
      </c>
      <c r="J40" s="76">
        <v>10000</v>
      </c>
      <c r="K40" s="76">
        <v>10000</v>
      </c>
      <c r="L40" s="76">
        <v>10000</v>
      </c>
      <c r="M40" s="76">
        <v>10000</v>
      </c>
      <c r="N40" s="76">
        <v>10000</v>
      </c>
      <c r="O40" s="76">
        <v>10000</v>
      </c>
      <c r="P40" s="76">
        <v>10000</v>
      </c>
      <c r="Q40" s="76">
        <v>10000</v>
      </c>
      <c r="R40" s="76">
        <v>10000</v>
      </c>
      <c r="S40" s="76">
        <v>10000</v>
      </c>
      <c r="T40" s="76">
        <v>10000</v>
      </c>
      <c r="U40" s="76">
        <v>10000</v>
      </c>
      <c r="V40" s="77">
        <f t="shared" si="0"/>
        <v>120000</v>
      </c>
      <c r="W40" s="89">
        <f t="shared" si="2"/>
        <v>0</v>
      </c>
      <c r="AK40" s="37">
        <f t="shared" si="1"/>
        <v>0</v>
      </c>
    </row>
    <row r="41" spans="2:38" x14ac:dyDescent="0.25">
      <c r="B41" s="26" t="s">
        <v>35</v>
      </c>
      <c r="G41" s="35"/>
      <c r="H41" s="80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38">
        <f t="shared" si="0"/>
        <v>0</v>
      </c>
      <c r="W41" s="89">
        <f t="shared" si="2"/>
        <v>0</v>
      </c>
      <c r="X41" s="28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38">
        <f t="shared" si="1"/>
        <v>0</v>
      </c>
      <c r="AL41" s="28"/>
    </row>
    <row r="42" spans="2:38" x14ac:dyDescent="0.25">
      <c r="C42" s="14" t="s">
        <v>32</v>
      </c>
      <c r="G42" s="34">
        <f t="shared" si="3"/>
        <v>1.0787486515641855E-3</v>
      </c>
      <c r="H42" s="32">
        <v>1000</v>
      </c>
      <c r="I42" s="16">
        <v>5020501000</v>
      </c>
      <c r="J42" s="76"/>
      <c r="K42" s="76"/>
      <c r="L42" s="76">
        <v>250</v>
      </c>
      <c r="M42" s="76"/>
      <c r="N42" s="76"/>
      <c r="O42" s="76">
        <v>250</v>
      </c>
      <c r="P42" s="76"/>
      <c r="Q42" s="76"/>
      <c r="R42" s="76">
        <v>250</v>
      </c>
      <c r="S42" s="76"/>
      <c r="T42" s="76">
        <v>250</v>
      </c>
      <c r="U42" s="76"/>
      <c r="V42" s="77">
        <f t="shared" si="0"/>
        <v>1000</v>
      </c>
      <c r="W42" s="89">
        <f t="shared" si="2"/>
        <v>0</v>
      </c>
      <c r="AK42" s="37">
        <f t="shared" si="1"/>
        <v>0</v>
      </c>
    </row>
    <row r="43" spans="2:38" x14ac:dyDescent="0.25">
      <c r="C43" s="14" t="s">
        <v>39</v>
      </c>
      <c r="G43" s="35"/>
      <c r="H43" s="80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38">
        <f t="shared" si="0"/>
        <v>0</v>
      </c>
      <c r="W43" s="89">
        <f t="shared" si="2"/>
        <v>0</v>
      </c>
      <c r="X43" s="28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38">
        <f t="shared" si="1"/>
        <v>0</v>
      </c>
      <c r="AL43" s="28"/>
    </row>
    <row r="44" spans="2:38" x14ac:dyDescent="0.25">
      <c r="D44" s="14" t="s">
        <v>33</v>
      </c>
      <c r="G44" s="34">
        <f t="shared" si="3"/>
        <v>1.2944983818770227E-2</v>
      </c>
      <c r="H44" s="32">
        <v>12000</v>
      </c>
      <c r="I44" s="16">
        <v>5020502001</v>
      </c>
      <c r="J44" s="76">
        <v>1000</v>
      </c>
      <c r="K44" s="76">
        <v>1000</v>
      </c>
      <c r="L44" s="76">
        <v>1000</v>
      </c>
      <c r="M44" s="76">
        <v>1000</v>
      </c>
      <c r="N44" s="76">
        <v>1000</v>
      </c>
      <c r="O44" s="76">
        <v>1000</v>
      </c>
      <c r="P44" s="76">
        <v>1000</v>
      </c>
      <c r="Q44" s="76">
        <v>1000</v>
      </c>
      <c r="R44" s="76">
        <v>1000</v>
      </c>
      <c r="S44" s="76">
        <v>1000</v>
      </c>
      <c r="T44" s="76">
        <v>1000</v>
      </c>
      <c r="U44" s="76">
        <v>1000</v>
      </c>
      <c r="V44" s="77">
        <f t="shared" si="0"/>
        <v>12000</v>
      </c>
      <c r="W44" s="89">
        <f t="shared" si="2"/>
        <v>0</v>
      </c>
      <c r="AK44" s="37">
        <f t="shared" si="1"/>
        <v>0</v>
      </c>
    </row>
    <row r="45" spans="2:38" x14ac:dyDescent="0.25">
      <c r="D45" s="14" t="s">
        <v>34</v>
      </c>
      <c r="G45" s="34">
        <f t="shared" si="3"/>
        <v>3.8834951456310678E-3</v>
      </c>
      <c r="H45" s="32">
        <v>3600</v>
      </c>
      <c r="I45" s="16">
        <v>5020502002</v>
      </c>
      <c r="J45" s="76">
        <v>300</v>
      </c>
      <c r="K45" s="76">
        <v>300</v>
      </c>
      <c r="L45" s="76">
        <v>300</v>
      </c>
      <c r="M45" s="76">
        <v>300</v>
      </c>
      <c r="N45" s="76">
        <v>300</v>
      </c>
      <c r="O45" s="76">
        <v>300</v>
      </c>
      <c r="P45" s="76">
        <v>300</v>
      </c>
      <c r="Q45" s="76">
        <v>300</v>
      </c>
      <c r="R45" s="76">
        <v>300</v>
      </c>
      <c r="S45" s="76">
        <v>300</v>
      </c>
      <c r="T45" s="76">
        <v>300</v>
      </c>
      <c r="U45" s="76">
        <v>300</v>
      </c>
      <c r="V45" s="77">
        <f t="shared" si="0"/>
        <v>3600</v>
      </c>
      <c r="W45" s="89">
        <f t="shared" si="2"/>
        <v>0</v>
      </c>
      <c r="AK45" s="37">
        <f t="shared" si="1"/>
        <v>0</v>
      </c>
    </row>
    <row r="46" spans="2:38" x14ac:dyDescent="0.25">
      <c r="C46" s="14" t="s">
        <v>36</v>
      </c>
      <c r="G46" s="34">
        <f t="shared" si="3"/>
        <v>1.6181229773462782E-2</v>
      </c>
      <c r="H46" s="32">
        <v>15000</v>
      </c>
      <c r="I46" s="16">
        <v>5020503000</v>
      </c>
      <c r="J46" s="76">
        <v>1250</v>
      </c>
      <c r="K46" s="76">
        <v>1250</v>
      </c>
      <c r="L46" s="76">
        <v>1250</v>
      </c>
      <c r="M46" s="76">
        <v>1250</v>
      </c>
      <c r="N46" s="76">
        <v>1250</v>
      </c>
      <c r="O46" s="76">
        <v>1250</v>
      </c>
      <c r="P46" s="76">
        <v>1250</v>
      </c>
      <c r="Q46" s="76">
        <v>1250</v>
      </c>
      <c r="R46" s="76">
        <v>1250</v>
      </c>
      <c r="S46" s="76">
        <v>1250</v>
      </c>
      <c r="T46" s="76">
        <v>1250</v>
      </c>
      <c r="U46" s="76">
        <v>1250</v>
      </c>
      <c r="V46" s="77">
        <f t="shared" si="0"/>
        <v>15000</v>
      </c>
      <c r="W46" s="89">
        <f t="shared" si="2"/>
        <v>0</v>
      </c>
      <c r="AK46" s="37">
        <f t="shared" si="1"/>
        <v>0</v>
      </c>
    </row>
    <row r="47" spans="2:38" x14ac:dyDescent="0.25">
      <c r="B47" s="26" t="s">
        <v>77</v>
      </c>
      <c r="C47" s="14"/>
      <c r="G47" s="35"/>
      <c r="H47" s="80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38"/>
      <c r="W47" s="89">
        <f t="shared" si="2"/>
        <v>0</v>
      </c>
      <c r="X47" s="28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38"/>
      <c r="AL47" s="28"/>
    </row>
    <row r="48" spans="2:38" x14ac:dyDescent="0.25">
      <c r="C48" s="14" t="s">
        <v>73</v>
      </c>
      <c r="G48" s="34">
        <f t="shared" si="3"/>
        <v>1.5102481121898597E-3</v>
      </c>
      <c r="H48" s="32">
        <v>1400</v>
      </c>
      <c r="I48" s="16">
        <v>5021101000</v>
      </c>
      <c r="J48" s="76"/>
      <c r="K48" s="76"/>
      <c r="L48" s="76">
        <v>1400</v>
      </c>
      <c r="M48" s="76"/>
      <c r="N48" s="76"/>
      <c r="O48" s="76"/>
      <c r="P48" s="76"/>
      <c r="Q48" s="76"/>
      <c r="R48" s="76"/>
      <c r="S48" s="76"/>
      <c r="T48" s="76"/>
      <c r="U48" s="76"/>
      <c r="V48" s="77">
        <f t="shared" ref="V48:V108" si="4">SUM(J48:U48)</f>
        <v>1400</v>
      </c>
      <c r="W48" s="89">
        <f t="shared" si="2"/>
        <v>0</v>
      </c>
      <c r="AK48" s="37">
        <f t="shared" si="1"/>
        <v>0</v>
      </c>
    </row>
    <row r="49" spans="2:38" x14ac:dyDescent="0.25">
      <c r="B49" s="26" t="s">
        <v>40</v>
      </c>
      <c r="G49" s="35"/>
      <c r="H49" s="80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38">
        <f>SUM(J49:U49)</f>
        <v>0</v>
      </c>
      <c r="W49" s="89">
        <f t="shared" si="2"/>
        <v>0</v>
      </c>
      <c r="X49" s="28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38">
        <f>SUM(Y49:AJ49)</f>
        <v>0</v>
      </c>
      <c r="AL49" s="28"/>
    </row>
    <row r="50" spans="2:38" x14ac:dyDescent="0.25">
      <c r="C50" s="14" t="s">
        <v>52</v>
      </c>
      <c r="G50" s="34">
        <f t="shared" si="3"/>
        <v>0.1941747572815534</v>
      </c>
      <c r="H50" s="81">
        <v>180000</v>
      </c>
      <c r="I50" s="16">
        <v>5021203000</v>
      </c>
      <c r="J50" s="76">
        <v>15000</v>
      </c>
      <c r="K50" s="76">
        <v>15000</v>
      </c>
      <c r="L50" s="76">
        <v>15000</v>
      </c>
      <c r="M50" s="76">
        <v>15000</v>
      </c>
      <c r="N50" s="76">
        <v>15000</v>
      </c>
      <c r="O50" s="76">
        <v>15000</v>
      </c>
      <c r="P50" s="76">
        <v>15000</v>
      </c>
      <c r="Q50" s="76">
        <v>15000</v>
      </c>
      <c r="R50" s="76">
        <v>15000</v>
      </c>
      <c r="S50" s="76">
        <v>15000</v>
      </c>
      <c r="T50" s="76">
        <v>15000</v>
      </c>
      <c r="U50" s="76">
        <v>15000</v>
      </c>
      <c r="V50" s="77">
        <f t="shared" ref="V50:V110" si="5">SUM(J50:U50)</f>
        <v>180000</v>
      </c>
      <c r="W50" s="89">
        <f t="shared" si="2"/>
        <v>0</v>
      </c>
      <c r="AK50" s="37">
        <f t="shared" si="1"/>
        <v>0</v>
      </c>
    </row>
    <row r="51" spans="2:38" x14ac:dyDescent="0.25">
      <c r="C51" s="14" t="s">
        <v>97</v>
      </c>
      <c r="G51" s="34">
        <f t="shared" si="3"/>
        <v>0.10355987055016182</v>
      </c>
      <c r="H51" s="81">
        <v>96000</v>
      </c>
      <c r="I51" s="16">
        <v>5021202000</v>
      </c>
      <c r="J51" s="76">
        <v>8000</v>
      </c>
      <c r="K51" s="76">
        <v>8000</v>
      </c>
      <c r="L51" s="76">
        <v>8000</v>
      </c>
      <c r="M51" s="76">
        <v>8000</v>
      </c>
      <c r="N51" s="76">
        <v>8000</v>
      </c>
      <c r="O51" s="76">
        <v>8000</v>
      </c>
      <c r="P51" s="76">
        <v>8000</v>
      </c>
      <c r="Q51" s="76">
        <v>8000</v>
      </c>
      <c r="R51" s="76">
        <v>8000</v>
      </c>
      <c r="S51" s="76">
        <v>8000</v>
      </c>
      <c r="T51" s="76">
        <v>8000</v>
      </c>
      <c r="U51" s="76">
        <v>8000</v>
      </c>
      <c r="V51" s="77">
        <f t="shared" si="5"/>
        <v>96000</v>
      </c>
      <c r="W51" s="89">
        <f t="shared" si="2"/>
        <v>0</v>
      </c>
      <c r="AK51" s="37"/>
    </row>
    <row r="52" spans="2:38" x14ac:dyDescent="0.25">
      <c r="C52" s="14" t="s">
        <v>41</v>
      </c>
      <c r="G52" s="34">
        <f t="shared" si="3"/>
        <v>2.5889967637540454E-2</v>
      </c>
      <c r="H52" s="32">
        <v>24000</v>
      </c>
      <c r="I52" s="16">
        <v>5021299099</v>
      </c>
      <c r="J52" s="76">
        <v>2000</v>
      </c>
      <c r="K52" s="76">
        <v>2000</v>
      </c>
      <c r="L52" s="76">
        <v>2000</v>
      </c>
      <c r="M52" s="76">
        <v>2000</v>
      </c>
      <c r="N52" s="76">
        <v>2000</v>
      </c>
      <c r="O52" s="76">
        <v>2000</v>
      </c>
      <c r="P52" s="76">
        <v>2000</v>
      </c>
      <c r="Q52" s="76">
        <v>2000</v>
      </c>
      <c r="R52" s="76">
        <v>2000</v>
      </c>
      <c r="S52" s="76">
        <v>2000</v>
      </c>
      <c r="T52" s="76">
        <v>2000</v>
      </c>
      <c r="U52" s="76">
        <v>2000</v>
      </c>
      <c r="V52" s="77">
        <f t="shared" ref="V52:V112" si="6">SUM(J52:U52)</f>
        <v>24000</v>
      </c>
      <c r="W52" s="89">
        <f t="shared" si="2"/>
        <v>0</v>
      </c>
      <c r="AK52" s="37">
        <f t="shared" si="1"/>
        <v>0</v>
      </c>
    </row>
    <row r="53" spans="2:38" x14ac:dyDescent="0.25">
      <c r="B53" s="26" t="s">
        <v>75</v>
      </c>
      <c r="G53" s="35"/>
      <c r="H53" s="80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38">
        <f t="shared" si="6"/>
        <v>0</v>
      </c>
      <c r="W53" s="89">
        <f t="shared" si="2"/>
        <v>0</v>
      </c>
      <c r="X53" s="28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38">
        <f t="shared" si="1"/>
        <v>0</v>
      </c>
      <c r="AL53" s="28"/>
    </row>
    <row r="54" spans="2:38" x14ac:dyDescent="0.25">
      <c r="C54" s="14" t="s">
        <v>74</v>
      </c>
      <c r="G54" s="35"/>
      <c r="H54" s="80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38">
        <f t="shared" si="6"/>
        <v>0</v>
      </c>
      <c r="W54" s="89">
        <f t="shared" si="2"/>
        <v>0</v>
      </c>
      <c r="X54" s="28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38">
        <f t="shared" si="1"/>
        <v>0</v>
      </c>
      <c r="AL54" s="28"/>
    </row>
    <row r="55" spans="2:38" x14ac:dyDescent="0.25">
      <c r="D55" s="14" t="s">
        <v>42</v>
      </c>
      <c r="G55" s="34">
        <f t="shared" si="3"/>
        <v>6.4724919093851127E-2</v>
      </c>
      <c r="H55" s="81">
        <v>60000</v>
      </c>
      <c r="I55" s="16">
        <v>5021304002</v>
      </c>
      <c r="J55" s="76"/>
      <c r="K55" s="76"/>
      <c r="L55" s="76">
        <v>9800</v>
      </c>
      <c r="M55" s="76"/>
      <c r="N55" s="76"/>
      <c r="O55" s="76">
        <v>9600</v>
      </c>
      <c r="P55" s="76">
        <v>20000</v>
      </c>
      <c r="Q55" s="76">
        <v>10650</v>
      </c>
      <c r="R55" s="76"/>
      <c r="S55" s="76">
        <v>0</v>
      </c>
      <c r="T55" s="76">
        <v>0</v>
      </c>
      <c r="U55" s="76">
        <v>9950</v>
      </c>
      <c r="V55" s="77">
        <f t="shared" si="6"/>
        <v>60000</v>
      </c>
      <c r="W55" s="89">
        <f t="shared" si="2"/>
        <v>0</v>
      </c>
      <c r="AK55" s="37">
        <f t="shared" si="1"/>
        <v>0</v>
      </c>
    </row>
    <row r="56" spans="2:38" x14ac:dyDescent="0.25">
      <c r="D56" s="14" t="s">
        <v>43</v>
      </c>
      <c r="G56" s="34">
        <f t="shared" si="3"/>
        <v>1.1866235167206042E-2</v>
      </c>
      <c r="H56" s="81">
        <v>11000</v>
      </c>
      <c r="I56" s="16">
        <v>5021304099</v>
      </c>
      <c r="J56" s="76"/>
      <c r="K56" s="76"/>
      <c r="L56" s="76"/>
      <c r="M56" s="76"/>
      <c r="N56" s="76"/>
      <c r="O56" s="76"/>
      <c r="P56" s="76"/>
      <c r="Q56" s="76"/>
      <c r="R56" s="76">
        <v>11000</v>
      </c>
      <c r="S56" s="76">
        <v>0</v>
      </c>
      <c r="T56" s="76"/>
      <c r="U56" s="76"/>
      <c r="V56" s="77">
        <f t="shared" si="6"/>
        <v>11000</v>
      </c>
      <c r="W56" s="89">
        <f t="shared" si="2"/>
        <v>0</v>
      </c>
      <c r="AK56" s="37">
        <f t="shared" si="1"/>
        <v>0</v>
      </c>
    </row>
    <row r="57" spans="2:38" x14ac:dyDescent="0.25">
      <c r="C57" s="14" t="s">
        <v>76</v>
      </c>
      <c r="G57" s="35"/>
      <c r="H57" s="80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38">
        <f t="shared" si="6"/>
        <v>0</v>
      </c>
      <c r="W57" s="89">
        <f t="shared" si="2"/>
        <v>0</v>
      </c>
      <c r="X57" s="28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38">
        <f t="shared" si="1"/>
        <v>0</v>
      </c>
      <c r="AL57" s="28"/>
    </row>
    <row r="58" spans="2:38" x14ac:dyDescent="0.25">
      <c r="D58" s="14" t="s">
        <v>21</v>
      </c>
      <c r="G58" s="34">
        <f t="shared" si="3"/>
        <v>1.0787486515641855E-3</v>
      </c>
      <c r="H58" s="81">
        <v>1000</v>
      </c>
      <c r="I58" s="16">
        <v>5021305001</v>
      </c>
      <c r="J58" s="76">
        <v>500</v>
      </c>
      <c r="K58" s="76"/>
      <c r="L58" s="76"/>
      <c r="M58" s="76"/>
      <c r="N58" s="76"/>
      <c r="O58" s="76">
        <v>500</v>
      </c>
      <c r="P58" s="76"/>
      <c r="Q58" s="76"/>
      <c r="R58" s="76"/>
      <c r="S58" s="76"/>
      <c r="T58" s="76"/>
      <c r="U58" s="76"/>
      <c r="V58" s="77">
        <f t="shared" si="6"/>
        <v>1000</v>
      </c>
      <c r="W58" s="89">
        <f t="shared" si="2"/>
        <v>0</v>
      </c>
      <c r="AK58" s="37">
        <f t="shared" si="1"/>
        <v>0</v>
      </c>
    </row>
    <row r="59" spans="2:38" x14ac:dyDescent="0.25">
      <c r="D59" s="14" t="s">
        <v>22</v>
      </c>
      <c r="G59" s="34">
        <f t="shared" si="3"/>
        <v>1.0787486515641855E-3</v>
      </c>
      <c r="H59" s="81">
        <v>1000</v>
      </c>
      <c r="I59" s="16">
        <v>5021305002</v>
      </c>
      <c r="J59" s="76"/>
      <c r="K59" s="76"/>
      <c r="L59" s="76">
        <v>500</v>
      </c>
      <c r="M59" s="76"/>
      <c r="N59" s="76"/>
      <c r="O59" s="76"/>
      <c r="P59" s="76"/>
      <c r="Q59" s="76">
        <v>500</v>
      </c>
      <c r="R59" s="76"/>
      <c r="S59" s="76"/>
      <c r="T59" s="76"/>
      <c r="U59" s="76"/>
      <c r="V59" s="77">
        <f t="shared" si="6"/>
        <v>1000</v>
      </c>
      <c r="W59" s="89">
        <f t="shared" si="2"/>
        <v>0</v>
      </c>
      <c r="AK59" s="37">
        <f t="shared" si="1"/>
        <v>0</v>
      </c>
    </row>
    <row r="60" spans="2:38" x14ac:dyDescent="0.25">
      <c r="D60" s="14" t="s">
        <v>23</v>
      </c>
      <c r="G60" s="34">
        <f t="shared" si="3"/>
        <v>1.0787486515641855E-3</v>
      </c>
      <c r="H60" s="81">
        <v>1000</v>
      </c>
      <c r="I60" s="16">
        <v>5021305003</v>
      </c>
      <c r="J60" s="76"/>
      <c r="K60" s="76"/>
      <c r="L60" s="76"/>
      <c r="M60" s="76"/>
      <c r="N60" s="76"/>
      <c r="O60" s="76"/>
      <c r="P60" s="76"/>
      <c r="Q60" s="76">
        <v>1000</v>
      </c>
      <c r="R60" s="76"/>
      <c r="S60" s="76">
        <v>0</v>
      </c>
      <c r="T60" s="76"/>
      <c r="U60" s="76"/>
      <c r="V60" s="77">
        <f t="shared" si="6"/>
        <v>1000</v>
      </c>
      <c r="W60" s="89">
        <f t="shared" si="2"/>
        <v>0</v>
      </c>
      <c r="AK60" s="37">
        <f t="shared" si="1"/>
        <v>0</v>
      </c>
    </row>
    <row r="61" spans="2:38" x14ac:dyDescent="0.25">
      <c r="D61" s="14" t="s">
        <v>71</v>
      </c>
      <c r="G61" s="34">
        <f t="shared" si="3"/>
        <v>1.0787486515641855E-3</v>
      </c>
      <c r="H61" s="81">
        <v>1000</v>
      </c>
      <c r="I61" s="16">
        <v>5021305007</v>
      </c>
      <c r="J61" s="76"/>
      <c r="K61" s="76"/>
      <c r="L61" s="76"/>
      <c r="M61" s="76">
        <v>700</v>
      </c>
      <c r="N61" s="76"/>
      <c r="O61" s="76"/>
      <c r="P61" s="76"/>
      <c r="Q61" s="76"/>
      <c r="R61" s="76"/>
      <c r="S61" s="76">
        <v>300</v>
      </c>
      <c r="T61" s="76"/>
      <c r="U61" s="76"/>
      <c r="V61" s="77">
        <f t="shared" si="6"/>
        <v>1000</v>
      </c>
      <c r="W61" s="89">
        <f t="shared" si="2"/>
        <v>0</v>
      </c>
      <c r="AK61" s="37">
        <f t="shared" si="1"/>
        <v>0</v>
      </c>
    </row>
    <row r="62" spans="2:38" x14ac:dyDescent="0.25">
      <c r="D62" s="14" t="s">
        <v>24</v>
      </c>
      <c r="G62" s="34">
        <f t="shared" si="3"/>
        <v>1.0787486515641855E-3</v>
      </c>
      <c r="H62" s="81">
        <v>1000</v>
      </c>
      <c r="I62" s="16">
        <v>5021305009</v>
      </c>
      <c r="J62" s="76"/>
      <c r="K62" s="76"/>
      <c r="L62" s="76"/>
      <c r="M62" s="76"/>
      <c r="N62" s="76"/>
      <c r="O62" s="76"/>
      <c r="P62" s="76"/>
      <c r="Q62" s="76"/>
      <c r="R62" s="76"/>
      <c r="S62" s="76">
        <v>500</v>
      </c>
      <c r="T62" s="76"/>
      <c r="U62" s="76">
        <v>500</v>
      </c>
      <c r="V62" s="77">
        <f t="shared" si="6"/>
        <v>1000</v>
      </c>
      <c r="W62" s="89">
        <f t="shared" si="2"/>
        <v>0</v>
      </c>
      <c r="AK62" s="37">
        <f t="shared" si="1"/>
        <v>0</v>
      </c>
    </row>
    <row r="63" spans="2:38" x14ac:dyDescent="0.25">
      <c r="D63" s="14" t="s">
        <v>25</v>
      </c>
      <c r="G63" s="34">
        <f t="shared" si="3"/>
        <v>1.0787486515641855E-3</v>
      </c>
      <c r="H63" s="81">
        <v>1000</v>
      </c>
      <c r="I63" s="16">
        <v>5021305012</v>
      </c>
      <c r="J63" s="76"/>
      <c r="K63" s="76"/>
      <c r="L63" s="76"/>
      <c r="M63" s="76"/>
      <c r="N63" s="76"/>
      <c r="O63" s="76">
        <v>500</v>
      </c>
      <c r="P63" s="76"/>
      <c r="Q63" s="76"/>
      <c r="R63" s="76"/>
      <c r="S63" s="76"/>
      <c r="T63" s="76">
        <v>500</v>
      </c>
      <c r="U63" s="76"/>
      <c r="V63" s="77">
        <f t="shared" si="6"/>
        <v>1000</v>
      </c>
      <c r="W63" s="89">
        <f t="shared" si="2"/>
        <v>0</v>
      </c>
      <c r="AK63" s="37">
        <f t="shared" si="1"/>
        <v>0</v>
      </c>
    </row>
    <row r="64" spans="2:38" x14ac:dyDescent="0.25">
      <c r="D64" s="14" t="s">
        <v>26</v>
      </c>
      <c r="G64" s="34">
        <f t="shared" si="3"/>
        <v>1.0787486515641855E-3</v>
      </c>
      <c r="H64" s="81">
        <v>1000</v>
      </c>
      <c r="I64" s="16">
        <v>5021305013</v>
      </c>
      <c r="J64" s="76"/>
      <c r="K64" s="76"/>
      <c r="L64" s="76"/>
      <c r="M64" s="76">
        <v>500</v>
      </c>
      <c r="N64" s="76"/>
      <c r="O64" s="76"/>
      <c r="P64" s="76"/>
      <c r="Q64" s="76"/>
      <c r="R64" s="76">
        <v>500</v>
      </c>
      <c r="S64" s="76"/>
      <c r="T64" s="76"/>
      <c r="U64" s="76"/>
      <c r="V64" s="77">
        <f t="shared" si="6"/>
        <v>1000</v>
      </c>
      <c r="W64" s="89">
        <f t="shared" si="2"/>
        <v>0</v>
      </c>
      <c r="AK64" s="37">
        <f t="shared" si="1"/>
        <v>0</v>
      </c>
    </row>
    <row r="65" spans="2:38" x14ac:dyDescent="0.25">
      <c r="D65" s="14" t="s">
        <v>27</v>
      </c>
      <c r="G65" s="34">
        <f t="shared" si="3"/>
        <v>1.0787486515641855E-3</v>
      </c>
      <c r="H65" s="81">
        <v>1000</v>
      </c>
      <c r="I65" s="16">
        <v>5021305014</v>
      </c>
      <c r="J65" s="76"/>
      <c r="K65" s="76"/>
      <c r="L65" s="76"/>
      <c r="M65" s="76"/>
      <c r="N65" s="76"/>
      <c r="O65" s="76"/>
      <c r="P65" s="76"/>
      <c r="Q65" s="76">
        <v>500</v>
      </c>
      <c r="R65" s="76"/>
      <c r="S65" s="76">
        <v>500</v>
      </c>
      <c r="T65" s="76"/>
      <c r="U65" s="76"/>
      <c r="V65" s="77">
        <f t="shared" si="6"/>
        <v>1000</v>
      </c>
      <c r="W65" s="89">
        <f t="shared" si="2"/>
        <v>0</v>
      </c>
      <c r="AK65" s="37">
        <f t="shared" si="1"/>
        <v>0</v>
      </c>
    </row>
    <row r="66" spans="2:38" x14ac:dyDescent="0.25">
      <c r="D66" s="14" t="s">
        <v>28</v>
      </c>
      <c r="G66" s="34">
        <f t="shared" si="3"/>
        <v>1.0787486515641855E-3</v>
      </c>
      <c r="H66" s="81">
        <v>1000</v>
      </c>
      <c r="I66" s="16">
        <v>5021305099</v>
      </c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>
        <v>1000</v>
      </c>
      <c r="V66" s="77">
        <f t="shared" si="6"/>
        <v>1000</v>
      </c>
      <c r="W66" s="89">
        <f t="shared" si="2"/>
        <v>0</v>
      </c>
      <c r="AK66" s="37">
        <f t="shared" si="1"/>
        <v>0</v>
      </c>
    </row>
    <row r="67" spans="2:38" x14ac:dyDescent="0.25">
      <c r="D67" s="14" t="s">
        <v>53</v>
      </c>
      <c r="G67" s="34">
        <f>H67/$H$17</f>
        <v>1.0787486515641855E-3</v>
      </c>
      <c r="H67" s="81">
        <v>1000</v>
      </c>
      <c r="I67" s="16">
        <v>5021307000</v>
      </c>
      <c r="J67" s="76"/>
      <c r="K67" s="76"/>
      <c r="L67" s="76"/>
      <c r="M67" s="76"/>
      <c r="N67" s="76"/>
      <c r="O67" s="76">
        <v>500</v>
      </c>
      <c r="P67" s="76"/>
      <c r="Q67" s="76"/>
      <c r="R67" s="76"/>
      <c r="S67" s="76">
        <v>500</v>
      </c>
      <c r="T67" s="76"/>
      <c r="U67" s="76"/>
      <c r="V67" s="77">
        <f>SUM(J67:U67)</f>
        <v>1000</v>
      </c>
      <c r="W67" s="89">
        <f t="shared" si="2"/>
        <v>0</v>
      </c>
      <c r="AK67" s="37">
        <f>SUM(Y67:AJ67)</f>
        <v>0</v>
      </c>
    </row>
    <row r="68" spans="2:38" x14ac:dyDescent="0.25">
      <c r="C68" s="14" t="s">
        <v>20</v>
      </c>
      <c r="G68" s="35"/>
      <c r="H68" s="80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38">
        <f t="shared" ref="V68:V128" si="7">SUM(J68:U68)</f>
        <v>0</v>
      </c>
      <c r="W68" s="89">
        <f t="shared" si="2"/>
        <v>0</v>
      </c>
      <c r="X68" s="28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38">
        <f t="shared" si="1"/>
        <v>0</v>
      </c>
      <c r="AL68" s="28"/>
    </row>
    <row r="69" spans="2:38" x14ac:dyDescent="0.25">
      <c r="C69" s="14"/>
      <c r="D69" s="14" t="s">
        <v>21</v>
      </c>
      <c r="G69" s="34">
        <f t="shared" si="3"/>
        <v>1.0787486515641855E-3</v>
      </c>
      <c r="H69" s="81">
        <v>1000</v>
      </c>
      <c r="I69" s="16">
        <v>5021321001</v>
      </c>
      <c r="J69" s="76">
        <v>500</v>
      </c>
      <c r="K69" s="76"/>
      <c r="L69" s="76"/>
      <c r="M69" s="76"/>
      <c r="N69" s="76"/>
      <c r="O69" s="76">
        <v>500</v>
      </c>
      <c r="P69" s="76"/>
      <c r="Q69" s="76"/>
      <c r="R69" s="76"/>
      <c r="S69" s="76"/>
      <c r="T69" s="76"/>
      <c r="U69" s="76"/>
      <c r="V69" s="77">
        <f t="shared" si="7"/>
        <v>1000</v>
      </c>
      <c r="W69" s="89">
        <f t="shared" si="2"/>
        <v>0</v>
      </c>
      <c r="AK69" s="37">
        <f t="shared" si="1"/>
        <v>0</v>
      </c>
    </row>
    <row r="70" spans="2:38" x14ac:dyDescent="0.25">
      <c r="C70" s="14"/>
      <c r="D70" s="14" t="s">
        <v>22</v>
      </c>
      <c r="G70" s="34">
        <f t="shared" si="3"/>
        <v>1.0787486515641855E-3</v>
      </c>
      <c r="H70" s="81">
        <v>1000</v>
      </c>
      <c r="I70" s="16">
        <v>5021321002</v>
      </c>
      <c r="J70" s="76"/>
      <c r="K70" s="76"/>
      <c r="L70" s="76"/>
      <c r="M70" s="76"/>
      <c r="N70" s="76"/>
      <c r="O70" s="76"/>
      <c r="P70" s="76">
        <v>1000</v>
      </c>
      <c r="Q70" s="76"/>
      <c r="R70" s="76"/>
      <c r="S70" s="76"/>
      <c r="T70" s="76"/>
      <c r="U70" s="76"/>
      <c r="V70" s="77">
        <f t="shared" si="7"/>
        <v>1000</v>
      </c>
      <c r="W70" s="89">
        <f t="shared" si="2"/>
        <v>0</v>
      </c>
      <c r="AK70" s="37">
        <f t="shared" si="1"/>
        <v>0</v>
      </c>
    </row>
    <row r="71" spans="2:38" x14ac:dyDescent="0.25">
      <c r="C71" s="14"/>
      <c r="D71" s="14" t="s">
        <v>23</v>
      </c>
      <c r="G71" s="34">
        <f>H71/$H$17</f>
        <v>1.0787486515641855E-3</v>
      </c>
      <c r="H71" s="81">
        <v>1000</v>
      </c>
      <c r="I71" s="16">
        <v>5021321003</v>
      </c>
      <c r="J71" s="76"/>
      <c r="K71" s="76"/>
      <c r="L71" s="76"/>
      <c r="M71" s="76"/>
      <c r="N71" s="76"/>
      <c r="O71" s="76"/>
      <c r="P71" s="76"/>
      <c r="Q71" s="76">
        <v>700</v>
      </c>
      <c r="R71" s="76">
        <v>300</v>
      </c>
      <c r="S71" s="76">
        <v>0</v>
      </c>
      <c r="T71" s="76"/>
      <c r="U71" s="76"/>
      <c r="V71" s="77">
        <f>SUM(J71:U71)</f>
        <v>1000</v>
      </c>
      <c r="W71" s="89">
        <f t="shared" si="2"/>
        <v>0</v>
      </c>
      <c r="AK71" s="37">
        <f>SUM(Y71:AJ71)</f>
        <v>0</v>
      </c>
    </row>
    <row r="72" spans="2:38" x14ac:dyDescent="0.25">
      <c r="C72" s="14"/>
      <c r="D72" s="14" t="s">
        <v>71</v>
      </c>
      <c r="G72" s="34">
        <f t="shared" si="3"/>
        <v>1.0787486515641855E-3</v>
      </c>
      <c r="H72" s="81">
        <v>1000</v>
      </c>
      <c r="I72" s="16">
        <v>5021321007</v>
      </c>
      <c r="J72" s="76"/>
      <c r="K72" s="76"/>
      <c r="L72" s="76"/>
      <c r="M72" s="76">
        <v>450</v>
      </c>
      <c r="N72" s="76"/>
      <c r="O72" s="76">
        <v>350</v>
      </c>
      <c r="P72" s="76"/>
      <c r="Q72" s="76"/>
      <c r="R72" s="76">
        <v>200</v>
      </c>
      <c r="S72" s="76"/>
      <c r="T72" s="76"/>
      <c r="U72" s="76"/>
      <c r="V72" s="77">
        <f t="shared" ref="V72:V132" si="8">SUM(J72:U72)</f>
        <v>1000</v>
      </c>
      <c r="W72" s="89">
        <f t="shared" si="2"/>
        <v>0</v>
      </c>
      <c r="AK72" s="37">
        <f t="shared" si="1"/>
        <v>0</v>
      </c>
    </row>
    <row r="73" spans="2:38" x14ac:dyDescent="0.25">
      <c r="C73" s="14"/>
      <c r="D73" s="14" t="s">
        <v>24</v>
      </c>
      <c r="G73" s="34">
        <f t="shared" si="3"/>
        <v>1.0787486515641855E-3</v>
      </c>
      <c r="H73" s="81">
        <v>1000</v>
      </c>
      <c r="I73" s="16">
        <v>5021321008</v>
      </c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>
        <v>1000</v>
      </c>
      <c r="U73" s="76">
        <v>0</v>
      </c>
      <c r="V73" s="77">
        <f t="shared" si="8"/>
        <v>1000</v>
      </c>
      <c r="W73" s="89">
        <f t="shared" si="2"/>
        <v>0</v>
      </c>
      <c r="AK73" s="37">
        <f t="shared" si="1"/>
        <v>0</v>
      </c>
    </row>
    <row r="74" spans="2:38" x14ac:dyDescent="0.25">
      <c r="C74" s="14"/>
      <c r="D74" s="14" t="s">
        <v>72</v>
      </c>
      <c r="G74" s="34">
        <f t="shared" si="3"/>
        <v>1.0787486515641855E-3</v>
      </c>
      <c r="H74" s="81">
        <v>1000</v>
      </c>
      <c r="I74" s="16">
        <v>5021321010</v>
      </c>
      <c r="J74" s="76"/>
      <c r="K74" s="76"/>
      <c r="L74" s="76"/>
      <c r="M74" s="76"/>
      <c r="N74" s="76"/>
      <c r="O74" s="76">
        <v>500</v>
      </c>
      <c r="P74" s="76">
        <v>500</v>
      </c>
      <c r="Q74" s="76"/>
      <c r="R74" s="76"/>
      <c r="S74" s="76"/>
      <c r="T74" s="76"/>
      <c r="U74" s="76"/>
      <c r="V74" s="77">
        <f t="shared" si="8"/>
        <v>1000</v>
      </c>
      <c r="W74" s="89">
        <f t="shared" si="2"/>
        <v>0</v>
      </c>
      <c r="AK74" s="37">
        <f t="shared" si="1"/>
        <v>0</v>
      </c>
    </row>
    <row r="75" spans="2:38" x14ac:dyDescent="0.25">
      <c r="C75" s="14"/>
      <c r="D75" s="14" t="s">
        <v>25</v>
      </c>
      <c r="G75" s="34">
        <f t="shared" si="3"/>
        <v>1.0787486515641855E-3</v>
      </c>
      <c r="H75" s="81">
        <v>1000</v>
      </c>
      <c r="I75" s="16">
        <v>5021321011</v>
      </c>
      <c r="J75" s="76"/>
      <c r="K75" s="76"/>
      <c r="L75" s="76"/>
      <c r="M75" s="76"/>
      <c r="N75" s="76"/>
      <c r="O75" s="76"/>
      <c r="P75" s="76">
        <v>100</v>
      </c>
      <c r="Q75" s="76"/>
      <c r="R75" s="76"/>
      <c r="S75" s="76"/>
      <c r="T75" s="76">
        <v>900</v>
      </c>
      <c r="U75" s="76"/>
      <c r="V75" s="77">
        <f t="shared" si="8"/>
        <v>1000</v>
      </c>
      <c r="W75" s="89">
        <f t="shared" si="2"/>
        <v>0</v>
      </c>
      <c r="AK75" s="37">
        <f t="shared" si="1"/>
        <v>0</v>
      </c>
    </row>
    <row r="76" spans="2:38" x14ac:dyDescent="0.25">
      <c r="C76" s="14"/>
      <c r="D76" s="14" t="s">
        <v>26</v>
      </c>
      <c r="G76" s="34">
        <f t="shared" si="3"/>
        <v>1.0787486515641855E-3</v>
      </c>
      <c r="H76" s="81">
        <v>1000</v>
      </c>
      <c r="I76" s="16">
        <v>5021321012</v>
      </c>
      <c r="J76" s="76"/>
      <c r="K76" s="76"/>
      <c r="L76" s="76"/>
      <c r="M76" s="76"/>
      <c r="N76" s="76"/>
      <c r="O76" s="76"/>
      <c r="P76" s="76"/>
      <c r="Q76" s="76"/>
      <c r="R76" s="76"/>
      <c r="S76" s="76">
        <v>500</v>
      </c>
      <c r="T76" s="76">
        <v>500</v>
      </c>
      <c r="U76" s="76"/>
      <c r="V76" s="77">
        <f t="shared" si="8"/>
        <v>1000</v>
      </c>
      <c r="W76" s="89">
        <f t="shared" si="2"/>
        <v>0</v>
      </c>
      <c r="AK76" s="37">
        <f t="shared" si="1"/>
        <v>0</v>
      </c>
    </row>
    <row r="77" spans="2:38" x14ac:dyDescent="0.25">
      <c r="C77" s="14"/>
      <c r="D77" s="14" t="s">
        <v>27</v>
      </c>
      <c r="G77" s="34">
        <f t="shared" si="3"/>
        <v>1.0787486515641855E-3</v>
      </c>
      <c r="H77" s="81">
        <v>1000</v>
      </c>
      <c r="I77" s="16">
        <v>5021321013</v>
      </c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>
        <v>1000</v>
      </c>
      <c r="U77" s="76"/>
      <c r="V77" s="77">
        <f t="shared" si="8"/>
        <v>1000</v>
      </c>
      <c r="W77" s="89">
        <f t="shared" si="2"/>
        <v>0</v>
      </c>
      <c r="AK77" s="37">
        <f t="shared" si="1"/>
        <v>0</v>
      </c>
    </row>
    <row r="78" spans="2:38" x14ac:dyDescent="0.25">
      <c r="C78" s="14"/>
      <c r="D78" s="14" t="s">
        <v>28</v>
      </c>
      <c r="G78" s="34">
        <f t="shared" si="3"/>
        <v>1.0787486515641855E-3</v>
      </c>
      <c r="H78" s="81">
        <v>1000</v>
      </c>
      <c r="I78" s="16">
        <v>5021321099</v>
      </c>
      <c r="J78" s="76"/>
      <c r="K78" s="76"/>
      <c r="L78" s="76"/>
      <c r="M78" s="76"/>
      <c r="N78" s="76"/>
      <c r="O78" s="76">
        <v>500</v>
      </c>
      <c r="P78" s="76"/>
      <c r="Q78" s="76"/>
      <c r="R78" s="76"/>
      <c r="S78" s="76">
        <v>500</v>
      </c>
      <c r="T78" s="76"/>
      <c r="U78" s="76"/>
      <c r="V78" s="77">
        <f t="shared" si="8"/>
        <v>1000</v>
      </c>
      <c r="W78" s="89">
        <f t="shared" si="2"/>
        <v>0</v>
      </c>
      <c r="AK78" s="37">
        <f t="shared" si="1"/>
        <v>0</v>
      </c>
    </row>
    <row r="79" spans="2:38" x14ac:dyDescent="0.25">
      <c r="C79" s="14"/>
      <c r="D79" s="14" t="s">
        <v>53</v>
      </c>
      <c r="G79" s="34">
        <f t="shared" si="3"/>
        <v>1.0787486515641855E-3</v>
      </c>
      <c r="H79" s="81">
        <v>1000</v>
      </c>
      <c r="I79" s="16">
        <v>5021322001</v>
      </c>
      <c r="J79" s="76"/>
      <c r="K79" s="76"/>
      <c r="L79" s="76"/>
      <c r="M79" s="76"/>
      <c r="N79" s="76"/>
      <c r="O79" s="76">
        <v>650</v>
      </c>
      <c r="P79" s="76"/>
      <c r="Q79" s="76"/>
      <c r="R79" s="76"/>
      <c r="S79" s="76"/>
      <c r="T79" s="76">
        <v>100</v>
      </c>
      <c r="U79" s="76">
        <v>250</v>
      </c>
      <c r="V79" s="77">
        <f t="shared" si="8"/>
        <v>1000</v>
      </c>
      <c r="W79" s="89">
        <f t="shared" si="2"/>
        <v>0</v>
      </c>
      <c r="AK79" s="37">
        <f t="shared" si="1"/>
        <v>0</v>
      </c>
    </row>
    <row r="80" spans="2:38" x14ac:dyDescent="0.25">
      <c r="B80" s="26" t="s">
        <v>44</v>
      </c>
      <c r="G80" s="34">
        <f t="shared" si="3"/>
        <v>2.1574973031283709E-3</v>
      </c>
      <c r="H80" s="32">
        <v>2000</v>
      </c>
      <c r="I80" s="16">
        <v>5021502000</v>
      </c>
      <c r="J80" s="76"/>
      <c r="K80" s="76"/>
      <c r="L80" s="76"/>
      <c r="M80" s="76">
        <v>0</v>
      </c>
      <c r="N80" s="76"/>
      <c r="O80" s="76"/>
      <c r="P80" s="76"/>
      <c r="Q80" s="76"/>
      <c r="R80" s="76"/>
      <c r="S80" s="76"/>
      <c r="T80" s="76">
        <v>2000</v>
      </c>
      <c r="U80" s="76"/>
      <c r="V80" s="77">
        <f t="shared" si="8"/>
        <v>2000</v>
      </c>
      <c r="W80" s="89">
        <f t="shared" si="2"/>
        <v>0</v>
      </c>
      <c r="AK80" s="37">
        <f t="shared" si="1"/>
        <v>0</v>
      </c>
    </row>
    <row r="81" spans="1:38" x14ac:dyDescent="0.25">
      <c r="B81" s="26" t="s">
        <v>45</v>
      </c>
      <c r="G81" s="35"/>
      <c r="H81" s="80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38">
        <f t="shared" si="8"/>
        <v>0</v>
      </c>
      <c r="W81" s="89">
        <f t="shared" si="2"/>
        <v>0</v>
      </c>
      <c r="X81" s="28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38">
        <f t="shared" ref="AK81:AK84" si="9">SUM(Y81:AJ81)</f>
        <v>0</v>
      </c>
      <c r="AL81" s="28"/>
    </row>
    <row r="82" spans="1:38" x14ac:dyDescent="0.25">
      <c r="C82" s="14" t="s">
        <v>46</v>
      </c>
      <c r="G82" s="34">
        <f t="shared" si="3"/>
        <v>1.0787486515641855E-3</v>
      </c>
      <c r="H82" s="81">
        <v>1000</v>
      </c>
      <c r="I82" s="16">
        <v>5029902000</v>
      </c>
      <c r="J82" s="76">
        <v>1000</v>
      </c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7">
        <f t="shared" si="8"/>
        <v>1000</v>
      </c>
      <c r="W82" s="89">
        <f t="shared" si="2"/>
        <v>0</v>
      </c>
      <c r="AK82" s="37">
        <f t="shared" si="9"/>
        <v>0</v>
      </c>
    </row>
    <row r="83" spans="1:38" x14ac:dyDescent="0.25">
      <c r="C83" s="14" t="s">
        <v>47</v>
      </c>
      <c r="G83" s="34">
        <f t="shared" si="3"/>
        <v>3.2362459546925568E-3</v>
      </c>
      <c r="H83" s="32">
        <v>3000</v>
      </c>
      <c r="I83" s="16">
        <v>5029904000</v>
      </c>
      <c r="J83" s="76">
        <v>2000</v>
      </c>
      <c r="K83" s="76"/>
      <c r="L83" s="76"/>
      <c r="M83" s="76"/>
      <c r="N83" s="76"/>
      <c r="O83" s="76"/>
      <c r="P83" s="76"/>
      <c r="Q83" s="76"/>
      <c r="R83" s="76"/>
      <c r="S83" s="76">
        <v>1000</v>
      </c>
      <c r="T83" s="76"/>
      <c r="U83" s="76"/>
      <c r="V83" s="77">
        <f t="shared" si="8"/>
        <v>3000</v>
      </c>
      <c r="W83" s="89">
        <f t="shared" si="2"/>
        <v>0</v>
      </c>
      <c r="AK83" s="37">
        <f t="shared" si="9"/>
        <v>0</v>
      </c>
    </row>
    <row r="84" spans="1:38" x14ac:dyDescent="0.25">
      <c r="C84" s="14" t="s">
        <v>45</v>
      </c>
      <c r="G84" s="34">
        <f t="shared" si="3"/>
        <v>5.3937432578209281E-3</v>
      </c>
      <c r="H84" s="82">
        <v>5000</v>
      </c>
      <c r="I84" s="16">
        <v>5029999099</v>
      </c>
      <c r="J84" s="76"/>
      <c r="K84" s="76"/>
      <c r="L84" s="76"/>
      <c r="M84" s="76">
        <v>5000</v>
      </c>
      <c r="N84" s="76"/>
      <c r="O84" s="76"/>
      <c r="P84" s="76"/>
      <c r="Q84" s="76"/>
      <c r="R84" s="76"/>
      <c r="S84" s="76"/>
      <c r="T84" s="76"/>
      <c r="U84" s="76"/>
      <c r="V84" s="77">
        <f t="shared" si="8"/>
        <v>5000</v>
      </c>
      <c r="W84" s="89">
        <f t="shared" si="2"/>
        <v>0</v>
      </c>
      <c r="AK84" s="37">
        <f t="shared" si="9"/>
        <v>0</v>
      </c>
    </row>
    <row r="85" spans="1:38" ht="15.75" thickBot="1" x14ac:dyDescent="0.3">
      <c r="D85" s="26" t="s">
        <v>90</v>
      </c>
      <c r="G85" s="36">
        <f>SUM(G20:G84)</f>
        <v>1.0000000000000007</v>
      </c>
      <c r="H85" s="29">
        <f>SUM(H20:H84)</f>
        <v>927000</v>
      </c>
      <c r="J85" s="78">
        <f>SUM(J20:J84)</f>
        <v>77250</v>
      </c>
      <c r="K85" s="78">
        <f t="shared" ref="K85:U85" si="10">SUM(K20:K84)</f>
        <v>77250</v>
      </c>
      <c r="L85" s="78">
        <f t="shared" si="10"/>
        <v>77250</v>
      </c>
      <c r="M85" s="78">
        <f t="shared" si="10"/>
        <v>77250</v>
      </c>
      <c r="N85" s="78">
        <f t="shared" si="10"/>
        <v>77250</v>
      </c>
      <c r="O85" s="78">
        <f t="shared" si="10"/>
        <v>77250</v>
      </c>
      <c r="P85" s="78">
        <f t="shared" si="10"/>
        <v>77250</v>
      </c>
      <c r="Q85" s="78">
        <f t="shared" si="10"/>
        <v>77250</v>
      </c>
      <c r="R85" s="78">
        <f t="shared" si="10"/>
        <v>77250</v>
      </c>
      <c r="S85" s="78">
        <f t="shared" si="10"/>
        <v>77250</v>
      </c>
      <c r="T85" s="78">
        <f t="shared" si="10"/>
        <v>77250</v>
      </c>
      <c r="U85" s="78">
        <f t="shared" si="10"/>
        <v>77250</v>
      </c>
      <c r="V85" s="78">
        <f>SUM(V20:V84)</f>
        <v>927000</v>
      </c>
      <c r="W85" s="89">
        <f t="shared" ref="W85" si="11">H85-V85</f>
        <v>0</v>
      </c>
      <c r="Y85" s="30">
        <f t="shared" ref="Y85:AK85" si="12">SUM(Y17:Y84)</f>
        <v>77250</v>
      </c>
      <c r="Z85" s="30">
        <f t="shared" si="12"/>
        <v>77250</v>
      </c>
      <c r="AA85" s="30">
        <f t="shared" si="12"/>
        <v>77250</v>
      </c>
      <c r="AB85" s="30">
        <f t="shared" si="12"/>
        <v>77250</v>
      </c>
      <c r="AC85" s="30">
        <f t="shared" si="12"/>
        <v>77250</v>
      </c>
      <c r="AD85" s="30">
        <f t="shared" si="12"/>
        <v>77250</v>
      </c>
      <c r="AE85" s="30">
        <f t="shared" si="12"/>
        <v>77250</v>
      </c>
      <c r="AF85" s="30">
        <f t="shared" si="12"/>
        <v>77250</v>
      </c>
      <c r="AG85" s="30">
        <f t="shared" si="12"/>
        <v>77250</v>
      </c>
      <c r="AH85" s="30">
        <f t="shared" si="12"/>
        <v>77250</v>
      </c>
      <c r="AI85" s="30">
        <f t="shared" si="12"/>
        <v>77250</v>
      </c>
      <c r="AJ85" s="30">
        <f t="shared" si="12"/>
        <v>77250</v>
      </c>
      <c r="AK85" s="39">
        <f t="shared" si="12"/>
        <v>927000</v>
      </c>
    </row>
    <row r="86" spans="1:38" ht="15.75" thickTop="1" x14ac:dyDescent="0.25">
      <c r="A86" s="26" t="s">
        <v>48</v>
      </c>
      <c r="G86" s="6"/>
      <c r="H86" s="29">
        <f>+H85-H17</f>
        <v>0</v>
      </c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90"/>
    </row>
    <row r="87" spans="1:38" x14ac:dyDescent="0.25">
      <c r="A87" s="2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90"/>
    </row>
    <row r="88" spans="1:38" x14ac:dyDescent="0.25">
      <c r="A88" s="26"/>
      <c r="E88" s="12" t="s">
        <v>95</v>
      </c>
      <c r="H88" s="31">
        <f>H23+H24+H25+H26+H27+H29+H30+H31+H32+H33+H34+H35+H36+H37+H50+H51+H55+H56+H58+H59+H60+H61+H62+H63+H64+H65+H66+H67+H69+H70+H71+H72+H73+H74+H75+H76+H77+H78+H79+H82+H84</f>
        <v>627000</v>
      </c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90"/>
    </row>
    <row r="89" spans="1:38" x14ac:dyDescent="0.25">
      <c r="A89" s="26"/>
      <c r="E89" s="12" t="s">
        <v>96</v>
      </c>
      <c r="H89" s="32">
        <f>H20+H21+H39+H40+H42+H44+H45+H46+H48+H52+H80+H83</f>
        <v>300000</v>
      </c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90"/>
    </row>
    <row r="90" spans="1:38" x14ac:dyDescent="0.25">
      <c r="A90" s="26"/>
      <c r="E90" s="12" t="s">
        <v>94</v>
      </c>
      <c r="H90" s="71">
        <f>H23+H24+H25+H26+H29+H30+H31+H32+H33+H34+H35+H36+H37</f>
        <v>251000</v>
      </c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90"/>
    </row>
    <row r="93" spans="1:38" x14ac:dyDescent="0.25">
      <c r="A93" s="12" t="s">
        <v>49</v>
      </c>
    </row>
    <row r="94" spans="1:38" x14ac:dyDescent="0.25">
      <c r="E94" s="26" t="s">
        <v>50</v>
      </c>
    </row>
    <row r="96" spans="1:38" x14ac:dyDescent="0.25">
      <c r="A96" s="67"/>
      <c r="B96" s="67"/>
      <c r="C96" s="67"/>
      <c r="D96" s="67"/>
      <c r="G96" s="68"/>
      <c r="H96" s="68"/>
    </row>
    <row r="97" spans="1:8" x14ac:dyDescent="0.25">
      <c r="A97" s="69"/>
      <c r="B97" s="69"/>
      <c r="C97" s="69"/>
      <c r="D97" s="69"/>
      <c r="G97" s="70"/>
      <c r="H97" s="70"/>
    </row>
    <row r="98" spans="1:8" x14ac:dyDescent="0.25">
      <c r="A98" s="33"/>
      <c r="B98" s="33"/>
      <c r="C98" s="33"/>
      <c r="D98" s="33"/>
      <c r="G98" s="40"/>
      <c r="H98" s="23"/>
    </row>
    <row r="99" spans="1:8" x14ac:dyDescent="0.25">
      <c r="A99" s="33"/>
      <c r="B99" s="33"/>
      <c r="C99" s="33"/>
      <c r="D99" s="33"/>
      <c r="E99" s="55"/>
      <c r="F99" s="55"/>
      <c r="G99" s="40"/>
      <c r="H99" s="23"/>
    </row>
    <row r="100" spans="1:8" x14ac:dyDescent="0.25">
      <c r="A100" s="33"/>
      <c r="B100" s="33"/>
      <c r="C100" s="33"/>
      <c r="D100" s="33"/>
      <c r="E100" s="69"/>
      <c r="F100" s="69"/>
      <c r="G100" s="40"/>
      <c r="H100" s="23"/>
    </row>
    <row r="101" spans="1:8" x14ac:dyDescent="0.25">
      <c r="A101" s="33"/>
      <c r="B101" s="33"/>
      <c r="C101" s="33"/>
      <c r="D101" s="33"/>
      <c r="G101" s="40"/>
      <c r="H101" s="23"/>
    </row>
    <row r="102" spans="1:8" x14ac:dyDescent="0.25">
      <c r="A102" s="12" t="s">
        <v>3</v>
      </c>
      <c r="G102" s="22" t="s">
        <v>51</v>
      </c>
    </row>
    <row r="105" spans="1:8" x14ac:dyDescent="0.25">
      <c r="B105" s="64"/>
      <c r="C105" s="64"/>
      <c r="D105" s="64"/>
      <c r="E105" s="64"/>
      <c r="G105" s="62"/>
      <c r="H105" s="62"/>
    </row>
    <row r="106" spans="1:8" x14ac:dyDescent="0.25">
      <c r="B106" s="65" t="s">
        <v>79</v>
      </c>
      <c r="C106" s="65"/>
      <c r="D106" s="65"/>
      <c r="E106" s="65"/>
      <c r="G106" s="63" t="s">
        <v>91</v>
      </c>
      <c r="H106" s="63"/>
    </row>
    <row r="109" spans="1:8" x14ac:dyDescent="0.25">
      <c r="E109" s="12" t="s">
        <v>4</v>
      </c>
    </row>
    <row r="112" spans="1:8" x14ac:dyDescent="0.25">
      <c r="E112" s="55"/>
      <c r="F112" s="55"/>
      <c r="G112" s="55"/>
    </row>
    <row r="113" spans="6:6" x14ac:dyDescent="0.25">
      <c r="F113" s="33" t="s">
        <v>92</v>
      </c>
    </row>
  </sheetData>
  <mergeCells count="20">
    <mergeCell ref="X14:AK14"/>
    <mergeCell ref="A97:D97"/>
    <mergeCell ref="G97:H97"/>
    <mergeCell ref="E99:F99"/>
    <mergeCell ref="E100:F100"/>
    <mergeCell ref="J14:V14"/>
    <mergeCell ref="E112:G112"/>
    <mergeCell ref="A10:H10"/>
    <mergeCell ref="A5:H5"/>
    <mergeCell ref="A6:H6"/>
    <mergeCell ref="A7:H7"/>
    <mergeCell ref="A8:H8"/>
    <mergeCell ref="A9:H9"/>
    <mergeCell ref="G105:H105"/>
    <mergeCell ref="G106:H106"/>
    <mergeCell ref="B105:E105"/>
    <mergeCell ref="B106:E106"/>
    <mergeCell ref="A13:H13"/>
    <mergeCell ref="A96:D96"/>
    <mergeCell ref="G96:H96"/>
  </mergeCells>
  <pageMargins left="0.74" right="0.59055118110236227" top="0.56999999999999995" bottom="0.74803149606299213" header="0.31496062992125984" footer="0.31496062992125984"/>
  <pageSetup paperSize="256" orientation="portrait" horizontalDpi="0" verticalDpi="0" r:id="rId1"/>
  <headerFooter>
    <oddFooter>Page &amp;P of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checklist</vt:lpstr>
      <vt:lpstr>SOB - sample</vt:lpstr>
      <vt:lpstr>checklist!Print_Area</vt:lpstr>
      <vt:lpstr>'SOB - sample'!Print_Area</vt:lpstr>
      <vt:lpstr>'SOB - sample'!Print_Titles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ACCTG-DESTURA</dc:creator>
  <cp:lastModifiedBy>Ma. Victoria Jaspe</cp:lastModifiedBy>
  <cp:lastPrinted>2021-10-12T03:36:33Z</cp:lastPrinted>
  <dcterms:created xsi:type="dcterms:W3CDTF">2020-02-19T09:10:02Z</dcterms:created>
  <dcterms:modified xsi:type="dcterms:W3CDTF">2024-01-03T02:07:55Z</dcterms:modified>
</cp:coreProperties>
</file>